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1700"/>
  </bookViews>
  <sheets>
    <sheet name="List1" sheetId="1" r:id="rId1"/>
    <sheet name="List2" sheetId="2" r:id="rId2"/>
    <sheet name="List3" sheetId="3" r:id="rId3"/>
  </sheets>
  <definedNames>
    <definedName name="_xlnm.Print_Titles" localSheetId="0">List1!$6:$6</definedName>
    <definedName name="_xlnm.Print_Area" localSheetId="0">List1!$A$5:$F$191</definedName>
  </definedNames>
  <calcPr calcId="162913"/>
</workbook>
</file>

<file path=xl/calcChain.xml><?xml version="1.0" encoding="utf-8"?>
<calcChain xmlns="http://schemas.openxmlformats.org/spreadsheetml/2006/main">
  <c r="D129" i="1" l="1"/>
  <c r="E112" i="1" l="1"/>
  <c r="F112" i="1"/>
  <c r="E113" i="1"/>
  <c r="F113" i="1"/>
  <c r="F142" i="1"/>
  <c r="F188" i="1"/>
  <c r="F190" i="1"/>
  <c r="F164" i="1"/>
  <c r="E163" i="1"/>
  <c r="F163" i="1"/>
  <c r="E162" i="1"/>
  <c r="F162" i="1"/>
  <c r="E160" i="1"/>
  <c r="F160" i="1"/>
  <c r="E159" i="1"/>
  <c r="F159" i="1"/>
  <c r="E157" i="1"/>
  <c r="F157" i="1"/>
  <c r="E156" i="1"/>
  <c r="F156" i="1"/>
  <c r="F154" i="1"/>
  <c r="F153" i="1"/>
  <c r="E150" i="1"/>
  <c r="F150" i="1"/>
  <c r="F148" i="1"/>
  <c r="F147" i="1"/>
  <c r="F145" i="1"/>
  <c r="F166" i="1"/>
  <c r="F168" i="1"/>
  <c r="F171" i="1"/>
  <c r="E171" i="1"/>
  <c r="F174" i="1"/>
  <c r="E180" i="1"/>
  <c r="E181" i="1" s="1"/>
  <c r="F180" i="1"/>
  <c r="F181" i="1" s="1"/>
  <c r="E177" i="1"/>
  <c r="E178" i="1" s="1"/>
  <c r="F177" i="1"/>
  <c r="F178" i="1"/>
  <c r="E184" i="1"/>
  <c r="F184" i="1"/>
  <c r="E183" i="1"/>
  <c r="F183" i="1"/>
  <c r="E141" i="1"/>
  <c r="F141" i="1"/>
  <c r="E140" i="1"/>
  <c r="F140" i="1"/>
  <c r="E138" i="1"/>
  <c r="F138" i="1"/>
  <c r="E137" i="1"/>
  <c r="F137" i="1"/>
  <c r="E135" i="1"/>
  <c r="F135" i="1"/>
  <c r="E134" i="1"/>
  <c r="F134" i="1"/>
  <c r="E131" i="1"/>
  <c r="F131" i="1"/>
  <c r="E129" i="1"/>
  <c r="F129" i="1"/>
  <c r="E124" i="1"/>
  <c r="F124" i="1"/>
  <c r="E122" i="1"/>
  <c r="F122" i="1"/>
  <c r="E120" i="1"/>
  <c r="F120" i="1"/>
  <c r="E119" i="1"/>
  <c r="F119" i="1"/>
  <c r="E117" i="1"/>
  <c r="F117" i="1"/>
  <c r="E115" i="1"/>
  <c r="F115" i="1"/>
  <c r="E93" i="1"/>
  <c r="F93" i="1"/>
  <c r="E92" i="1"/>
  <c r="F92" i="1"/>
  <c r="E75" i="1"/>
  <c r="E76" i="1" s="1"/>
  <c r="E73" i="1" s="1"/>
  <c r="E191" i="1" s="1"/>
  <c r="F75" i="1"/>
  <c r="F76" i="1" s="1"/>
  <c r="F73" i="1" s="1"/>
  <c r="F191" i="1" s="1"/>
  <c r="E71" i="1"/>
  <c r="F71" i="1"/>
  <c r="F143" i="1" l="1"/>
  <c r="F169" i="1"/>
  <c r="F175" i="1"/>
  <c r="C140" i="1"/>
  <c r="C141" i="1" s="1"/>
  <c r="C137" i="1"/>
  <c r="C138" i="1" s="1"/>
  <c r="C134" i="1"/>
  <c r="C131" i="1"/>
  <c r="C129" i="1"/>
  <c r="C124" i="1"/>
  <c r="C122" i="1"/>
  <c r="C135" i="1" s="1"/>
  <c r="C119" i="1"/>
  <c r="C117" i="1"/>
  <c r="C115" i="1"/>
  <c r="C120" i="1" s="1"/>
  <c r="C113" i="1" s="1"/>
  <c r="C112" i="1" s="1"/>
  <c r="D75" i="1" l="1"/>
  <c r="D76" i="1" s="1"/>
  <c r="D73" i="1" s="1"/>
  <c r="D191" i="1" s="1"/>
  <c r="D92" i="1" l="1"/>
  <c r="D93" i="1" s="1"/>
  <c r="D90" i="1" s="1"/>
  <c r="E85" i="1" l="1"/>
  <c r="E86" i="1" s="1"/>
  <c r="F85" i="1"/>
  <c r="F86" i="1" s="1"/>
  <c r="D85" i="1"/>
  <c r="D86" i="1" s="1"/>
  <c r="C85" i="1"/>
  <c r="C86" i="1" s="1"/>
  <c r="C110" i="1" l="1"/>
  <c r="C111" i="1" s="1"/>
  <c r="C107" i="1"/>
  <c r="C108" i="1" s="1"/>
  <c r="C104" i="1"/>
  <c r="C102" i="1"/>
  <c r="C99" i="1"/>
  <c r="C93" i="1"/>
  <c r="C90" i="1" s="1"/>
  <c r="C92" i="1"/>
  <c r="C88" i="1"/>
  <c r="C89" i="1" s="1"/>
  <c r="C82" i="1"/>
  <c r="C83" i="1" s="1"/>
  <c r="C75" i="1"/>
  <c r="C76" i="1" s="1"/>
  <c r="C73" i="1" s="1"/>
  <c r="C191" i="1" s="1"/>
  <c r="C69" i="1"/>
  <c r="C67" i="1"/>
  <c r="C71" i="1" s="1"/>
  <c r="C72" i="1" s="1"/>
  <c r="C65" i="1" s="1"/>
  <c r="C63" i="1"/>
  <c r="C64" i="1" s="1"/>
  <c r="C60" i="1"/>
  <c r="C61" i="1" s="1"/>
  <c r="C55" i="1"/>
  <c r="C56" i="1" s="1"/>
  <c r="C52" i="1"/>
  <c r="C53" i="1" s="1"/>
  <c r="C48" i="1"/>
  <c r="C40" i="1"/>
  <c r="C31" i="1"/>
  <c r="C25" i="1"/>
  <c r="C19" i="1"/>
  <c r="C17" i="1"/>
  <c r="C15" i="1"/>
  <c r="C20" i="1" s="1"/>
  <c r="C189" i="1" l="1"/>
  <c r="C105" i="1"/>
  <c r="C95" i="1" s="1"/>
  <c r="C94" i="1" s="1"/>
  <c r="C49" i="1"/>
  <c r="C12" i="1" s="1"/>
  <c r="C11" i="1" s="1"/>
  <c r="C78" i="1"/>
  <c r="C77" i="1" s="1"/>
  <c r="E168" i="1"/>
  <c r="E166" i="1"/>
  <c r="E174" i="1"/>
  <c r="E175" i="1" s="1"/>
  <c r="E147" i="1"/>
  <c r="E145" i="1"/>
  <c r="E153" i="1"/>
  <c r="E154" i="1" s="1"/>
  <c r="D183" i="1"/>
  <c r="D184" i="1" s="1"/>
  <c r="D180" i="1"/>
  <c r="D181" i="1" s="1"/>
  <c r="D177" i="1"/>
  <c r="D178" i="1" s="1"/>
  <c r="D174" i="1"/>
  <c r="D171" i="1"/>
  <c r="D168" i="1"/>
  <c r="D166" i="1"/>
  <c r="D162" i="1"/>
  <c r="D163" i="1" s="1"/>
  <c r="D159" i="1"/>
  <c r="D160" i="1" s="1"/>
  <c r="D156" i="1"/>
  <c r="D157" i="1" s="1"/>
  <c r="D153" i="1"/>
  <c r="D150" i="1"/>
  <c r="D154" i="1" s="1"/>
  <c r="D147" i="1"/>
  <c r="D145" i="1"/>
  <c r="C10" i="1" l="1"/>
  <c r="C9" i="1"/>
  <c r="C8" i="1"/>
  <c r="C7" i="1"/>
  <c r="C187" i="1"/>
  <c r="D169" i="1"/>
  <c r="D148" i="1"/>
  <c r="D143" i="1" s="1"/>
  <c r="D188" i="1" s="1"/>
  <c r="E148" i="1"/>
  <c r="E143" i="1" s="1"/>
  <c r="E169" i="1"/>
  <c r="E164" i="1" s="1"/>
  <c r="E190" i="1" s="1"/>
  <c r="D175" i="1"/>
  <c r="E142" i="1" l="1"/>
  <c r="E188" i="1"/>
  <c r="D164" i="1"/>
  <c r="D190" i="1" s="1"/>
  <c r="D142" i="1" l="1"/>
  <c r="D140" i="1"/>
  <c r="D141" i="1" s="1"/>
  <c r="D137" i="1"/>
  <c r="D138" i="1" s="1"/>
  <c r="D134" i="1"/>
  <c r="D131" i="1"/>
  <c r="D124" i="1"/>
  <c r="D122" i="1"/>
  <c r="D119" i="1"/>
  <c r="D117" i="1"/>
  <c r="D115" i="1"/>
  <c r="D135" i="1" l="1"/>
  <c r="D120" i="1"/>
  <c r="D71" i="1"/>
  <c r="D113" i="1" l="1"/>
  <c r="D112" i="1" s="1"/>
  <c r="E63" i="1"/>
  <c r="E64" i="1" s="1"/>
  <c r="D63" i="1" l="1"/>
  <c r="D64" i="1" s="1"/>
  <c r="D67" i="1" l="1"/>
  <c r="D185" i="1" s="1"/>
  <c r="D31" i="1" l="1"/>
  <c r="D99" i="1" l="1"/>
  <c r="D102" i="1"/>
  <c r="D104" i="1"/>
  <c r="D107" i="1"/>
  <c r="D108" i="1" s="1"/>
  <c r="D110" i="1"/>
  <c r="D111" i="1" s="1"/>
  <c r="E69" i="1"/>
  <c r="E72" i="1" s="1"/>
  <c r="E65" i="1" s="1"/>
  <c r="F69" i="1"/>
  <c r="F72" i="1" s="1"/>
  <c r="F65" i="1" s="1"/>
  <c r="F189" i="1" s="1"/>
  <c r="D69" i="1"/>
  <c r="D72" i="1" s="1"/>
  <c r="D65" i="1" s="1"/>
  <c r="E88" i="1"/>
  <c r="E89" i="1" s="1"/>
  <c r="F88" i="1"/>
  <c r="F89" i="1" s="1"/>
  <c r="E82" i="1"/>
  <c r="E83" i="1" s="1"/>
  <c r="F82" i="1"/>
  <c r="F83" i="1" s="1"/>
  <c r="D189" i="1" l="1"/>
  <c r="E189" i="1"/>
  <c r="D105" i="1"/>
  <c r="D95" i="1" s="1"/>
  <c r="D94" i="1" s="1"/>
  <c r="F78" i="1"/>
  <c r="D88" i="1"/>
  <c r="D89" i="1" s="1"/>
  <c r="E78" i="1"/>
  <c r="D82" i="1"/>
  <c r="D83" i="1" s="1"/>
  <c r="E110" i="1"/>
  <c r="E111" i="1" s="1"/>
  <c r="F110" i="1"/>
  <c r="F111" i="1" s="1"/>
  <c r="F107" i="1"/>
  <c r="F108" i="1" s="1"/>
  <c r="E107" i="1"/>
  <c r="E108" i="1" s="1"/>
  <c r="F104" i="1"/>
  <c r="E104" i="1"/>
  <c r="F102" i="1"/>
  <c r="E102" i="1"/>
  <c r="F99" i="1"/>
  <c r="E99" i="1"/>
  <c r="D78" i="1" l="1"/>
  <c r="D77" i="1" s="1"/>
  <c r="F77" i="1"/>
  <c r="E77" i="1"/>
  <c r="E105" i="1"/>
  <c r="E95" i="1" s="1"/>
  <c r="E94" i="1" s="1"/>
  <c r="F105" i="1"/>
  <c r="F95" i="1" s="1"/>
  <c r="F94" i="1" s="1"/>
  <c r="F60" i="1" l="1"/>
  <c r="F61" i="1" s="1"/>
  <c r="F55" i="1"/>
  <c r="F56" i="1" s="1"/>
  <c r="F52" i="1"/>
  <c r="F53" i="1" s="1"/>
  <c r="F48" i="1"/>
  <c r="F40" i="1"/>
  <c r="F31" i="1"/>
  <c r="F25" i="1"/>
  <c r="F19" i="1"/>
  <c r="F17" i="1"/>
  <c r="F15" i="1"/>
  <c r="F49" i="1" l="1"/>
  <c r="F20" i="1"/>
  <c r="F12" i="1" l="1"/>
  <c r="D15" i="1"/>
  <c r="E15" i="1"/>
  <c r="D17" i="1"/>
  <c r="E17" i="1"/>
  <c r="D19" i="1"/>
  <c r="E19" i="1"/>
  <c r="D25" i="1"/>
  <c r="E25" i="1"/>
  <c r="E31" i="1"/>
  <c r="D40" i="1"/>
  <c r="E40" i="1"/>
  <c r="D48" i="1"/>
  <c r="E48" i="1"/>
  <c r="D52" i="1"/>
  <c r="D53" i="1" s="1"/>
  <c r="E52" i="1"/>
  <c r="E53" i="1" s="1"/>
  <c r="D55" i="1"/>
  <c r="D56" i="1" s="1"/>
  <c r="E55" i="1"/>
  <c r="E56" i="1" s="1"/>
  <c r="D60" i="1"/>
  <c r="D61" i="1" s="1"/>
  <c r="E60" i="1"/>
  <c r="E61" i="1" s="1"/>
  <c r="F11" i="1" l="1"/>
  <c r="F8" i="1" s="1"/>
  <c r="F187" i="1"/>
  <c r="D20" i="1"/>
  <c r="E49" i="1"/>
  <c r="E20" i="1"/>
  <c r="D49" i="1"/>
  <c r="F10" i="1" l="1"/>
  <c r="F9" i="1"/>
  <c r="F7" i="1"/>
  <c r="E12" i="1"/>
  <c r="D12" i="1"/>
  <c r="D11" i="1" l="1"/>
  <c r="D7" i="1" s="1"/>
  <c r="E11" i="1"/>
  <c r="E8" i="1" s="1"/>
  <c r="E187" i="1"/>
  <c r="D187" i="1"/>
  <c r="E7" i="1" l="1"/>
  <c r="E10" i="1"/>
  <c r="E9" i="1"/>
  <c r="D8" i="1"/>
  <c r="D9" i="1"/>
  <c r="D10" i="1"/>
</calcChain>
</file>

<file path=xl/sharedStrings.xml><?xml version="1.0" encoding="utf-8"?>
<sst xmlns="http://schemas.openxmlformats.org/spreadsheetml/2006/main" count="209" uniqueCount="122">
  <si>
    <t>Račun</t>
  </si>
  <si>
    <t>Naziv računa</t>
  </si>
  <si>
    <t>RAZDJEL 185 DRŽAVNI URED ZA REVIZIJU</t>
  </si>
  <si>
    <t>GLAVA 18505</t>
  </si>
  <si>
    <t>22 FINANCIJSKI I FISKALNI SUSTAV</t>
  </si>
  <si>
    <t>K665001</t>
  </si>
  <si>
    <t>K665002</t>
  </si>
  <si>
    <t>Plaće za redovni rad</t>
  </si>
  <si>
    <t>Plaće</t>
  </si>
  <si>
    <t>Ostali rashodi za zaposlene</t>
  </si>
  <si>
    <t>Doprinosi za zdravstveno osiguranje</t>
  </si>
  <si>
    <t>Doprinosi za plaće</t>
  </si>
  <si>
    <t>Rashodi za zaposlene</t>
  </si>
  <si>
    <t>Službena putovanja</t>
  </si>
  <si>
    <t>Naknade troškova zaposlenima</t>
  </si>
  <si>
    <t>Službena radna i zaštitna odjeća i obuća</t>
  </si>
  <si>
    <t>Rashodi za materijal i energiju</t>
  </si>
  <si>
    <t>Komunalne usluge</t>
  </si>
  <si>
    <t>Rashodi za usluge</t>
  </si>
  <si>
    <t>Premije osiguranja</t>
  </si>
  <si>
    <t>Reprezentacija</t>
  </si>
  <si>
    <t>Ostali nespomenuti rashodi poslovanja</t>
  </si>
  <si>
    <t>Materijalni rashodi</t>
  </si>
  <si>
    <t>Negativne tečajne razlike</t>
  </si>
  <si>
    <t>Ostali financijski rashodi</t>
  </si>
  <si>
    <t>Financijski rashodi</t>
  </si>
  <si>
    <t>Ostale naknade građanima i kućanstvima iz proračuna</t>
  </si>
  <si>
    <t>Postrojenja i oprema</t>
  </si>
  <si>
    <t>Rashodi za nabavu proizvedene dugotrajne imovine</t>
  </si>
  <si>
    <t>Prijevozna sredstva</t>
  </si>
  <si>
    <t>2208 DJELOVANJE DRŽAVNOG UREDA ZA REVIZIJU</t>
  </si>
  <si>
    <t>Plaće za prekovremeni rad</t>
  </si>
  <si>
    <t>IZVOR 11</t>
  </si>
  <si>
    <t>IZVOR 31</t>
  </si>
  <si>
    <t xml:space="preserve">                  </t>
  </si>
  <si>
    <t>Projekcija za 2023.</t>
  </si>
  <si>
    <t>Nematerijalna imovina</t>
  </si>
  <si>
    <t>Kamate za primljene kredite i zajmove</t>
  </si>
  <si>
    <t>Materijal i dijelovi za tekuće i investicijsko održavanje</t>
  </si>
  <si>
    <t>OPĆI PRIHODI I PRIMICI</t>
  </si>
  <si>
    <t>INFORMATIZACIJA</t>
  </si>
  <si>
    <t>VLASTITI PRIHODI</t>
  </si>
  <si>
    <t>OBNOVA VOZNOG PARKA</t>
  </si>
  <si>
    <t>DONOS NEUTROŠENIH PRIHODA IZ PRETHODNE GODINE</t>
  </si>
  <si>
    <t>ODNOS NEUTROŠENIH PRIHODA U SLJEDEĆU GODINU</t>
  </si>
  <si>
    <t>ADMINISTARCIJA I UPRAVLJANJE</t>
  </si>
  <si>
    <t>Materijal i sirovine</t>
  </si>
  <si>
    <t xml:space="preserve">Službena putovanja </t>
  </si>
  <si>
    <t xml:space="preserve">Stručno usavršavanje zaposlenika </t>
  </si>
  <si>
    <t xml:space="preserve">Ostale naknade troškova zaposlenima </t>
  </si>
  <si>
    <t xml:space="preserve">Energija </t>
  </si>
  <si>
    <t xml:space="preserve">Sitni inventar i autogume </t>
  </si>
  <si>
    <t xml:space="preserve">Usluge telefona, pošte i prijevoza </t>
  </si>
  <si>
    <t>Usluge promidžbe i informiranja</t>
  </si>
  <si>
    <t xml:space="preserve">Zakupnine i najamnine </t>
  </si>
  <si>
    <t xml:space="preserve">Intelektualne i osobne usluge </t>
  </si>
  <si>
    <t xml:space="preserve">Računalne usluge </t>
  </si>
  <si>
    <t xml:space="preserve">Ostale usluge </t>
  </si>
  <si>
    <t xml:space="preserve">Članarine </t>
  </si>
  <si>
    <t xml:space="preserve">Pristojbe i naknade </t>
  </si>
  <si>
    <t xml:space="preserve">Ostali nespomenuti rashodi poslovanja </t>
  </si>
  <si>
    <t xml:space="preserve">Bankarske usluge i usluge platnog prometa </t>
  </si>
  <si>
    <t xml:space="preserve">Uredska oprema i namještaj </t>
  </si>
  <si>
    <t xml:space="preserve">Komunikacijska oprema </t>
  </si>
  <si>
    <t>Oprema za održavanje i zaštitu</t>
  </si>
  <si>
    <t xml:space="preserve">Usluge tekućeg i investicijskog održavanja </t>
  </si>
  <si>
    <t xml:space="preserve">Zakupnine i najmanine </t>
  </si>
  <si>
    <t xml:space="preserve">Licence </t>
  </si>
  <si>
    <t>Energija</t>
  </si>
  <si>
    <t>Sitni inventar i autogume</t>
  </si>
  <si>
    <t>Usluge tekućeg i investicijskog održavanja</t>
  </si>
  <si>
    <t xml:space="preserve">Kamate za primljene kredite i zajmove od kreditnih i ostalih institucija izvan javnog sektora </t>
  </si>
  <si>
    <t xml:space="preserve">Prijevozna sredstva u cestovnom prometu </t>
  </si>
  <si>
    <t>UKUPNO IZVOR 11</t>
  </si>
  <si>
    <t>UKUPNO IZVOR 31</t>
  </si>
  <si>
    <t>Dodatna ulaganja na građevinskim objektima</t>
  </si>
  <si>
    <t>Plan za                         2022.</t>
  </si>
  <si>
    <t>Projekcija za 2024.</t>
  </si>
  <si>
    <t>Intelektualne i osobne usluge</t>
  </si>
  <si>
    <t>T665008</t>
  </si>
  <si>
    <t>Plaće za redovan rad</t>
  </si>
  <si>
    <t>Doprinosi za obvezno zdravstveno osiguranje</t>
  </si>
  <si>
    <t>Doprinosi na plaće</t>
  </si>
  <si>
    <t>Uredski materijal i ostali materijalni rashodi</t>
  </si>
  <si>
    <t xml:space="preserve">Naknade troškova osobama izvan radnog osoba </t>
  </si>
  <si>
    <t>Bankarske usluge i usluge platnog prometa</t>
  </si>
  <si>
    <t>Uredska oprema i namještaj</t>
  </si>
  <si>
    <t>TWINNING PROJEKT IPA/2020/420-330 "Jačanje vanjske revizije i parlamentarnog nadzora, Sjeverna Makedonija"</t>
  </si>
  <si>
    <t>"Unaprjeđivanje, modernizacija i digitalizacija poslovnih procesa i revizijskih postupaka u Državnom uredu za reviziju"</t>
  </si>
  <si>
    <t>IZVOR 12</t>
  </si>
  <si>
    <t>SREDSTVA UČEŠĆA ZA POMOĆI</t>
  </si>
  <si>
    <t>Plaće za zaposlene</t>
  </si>
  <si>
    <t>Stručno usavršavanje zaposlenika</t>
  </si>
  <si>
    <t>Nakande troškova zaposlenima</t>
  </si>
  <si>
    <t>Licence</t>
  </si>
  <si>
    <t>Rashodi za nabavu neproizvedene dugotrajne imovine</t>
  </si>
  <si>
    <t xml:space="preserve">Dodatna ulaganja na postrojenjima i opremi </t>
  </si>
  <si>
    <t xml:space="preserve">Rashodi za dodatna ulaganja na nefinancijskoj imovini </t>
  </si>
  <si>
    <t>IZVOR 561</t>
  </si>
  <si>
    <t>EUROPSKI SOCIJALNI FOND</t>
  </si>
  <si>
    <t>UKUPNO IZVOR 12</t>
  </si>
  <si>
    <t>UKUPNO IZVOR 56</t>
  </si>
  <si>
    <t>A665000</t>
  </si>
  <si>
    <t xml:space="preserve">VLASTITI PRIHODI </t>
  </si>
  <si>
    <t>Troškovi sudskih postupaka</t>
  </si>
  <si>
    <t>Rashodi za nabavu proizvede dugotrajne imovine</t>
  </si>
  <si>
    <t>Zakupnine i najamnine</t>
  </si>
  <si>
    <t>UKUPNO IZVOR 57</t>
  </si>
  <si>
    <t>Plan za                   2021.</t>
  </si>
  <si>
    <t>T665009</t>
  </si>
  <si>
    <t>IZVOR 5761</t>
  </si>
  <si>
    <t>FOND SOLIDARNOSTI EU - potres ožujak 2020.</t>
  </si>
  <si>
    <t>Rashodi za dodatna ulaganja na nefinancijskoj imovini</t>
  </si>
  <si>
    <t>Ostale usluge</t>
  </si>
  <si>
    <t>Usluge telefona, pošte i prijevoza</t>
  </si>
  <si>
    <t>Naknade za prijevoz, za rad na terenu i odvojeni život</t>
  </si>
  <si>
    <t xml:space="preserve">Uredski materijal i ostali materijalni rashodi </t>
  </si>
  <si>
    <t>Zdravstvene i veterinarske usluge</t>
  </si>
  <si>
    <t xml:space="preserve">Naknade za rad  predstavničkih i izvršnih tijela, povjerenstava i slično </t>
  </si>
  <si>
    <t>Naknade građanima i kućanstvima u novcu</t>
  </si>
  <si>
    <t>Naknade građanima i kućanstvima na temelju osiguranja i druge naknade</t>
  </si>
  <si>
    <t xml:space="preserve"> IZMJENE I DOPUNE FINANCIJSKOG PLANA ZA 2022. I PROJEKCIJE ZA 2023. I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</si>
</sst>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n_-;\-* #,##0.00\ _k_n_-;_-* &quot;-&quot;??\ _k_n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3" fontId="2" fillId="0" borderId="0" xfId="0" applyNumberFormat="1" applyFont="1" applyAlignment="1">
      <alignment horizontal="right" vertical="center" indent="2"/>
    </xf>
    <xf numFmtId="3" fontId="2" fillId="0" borderId="0" xfId="1" applyNumberFormat="1" applyFont="1" applyAlignment="1">
      <alignment horizontal="right" vertical="center" indent="2"/>
    </xf>
    <xf numFmtId="3" fontId="2" fillId="0" borderId="0" xfId="0" applyNumberFormat="1" applyFont="1" applyAlignment="1">
      <alignment horizontal="right" wrapText="1" indent="2"/>
    </xf>
    <xf numFmtId="3" fontId="3" fillId="0" borderId="0" xfId="0" applyNumberFormat="1" applyFont="1" applyAlignment="1">
      <alignment horizontal="right" vertical="center" indent="2"/>
    </xf>
    <xf numFmtId="3" fontId="3" fillId="0" borderId="0" xfId="0" applyNumberFormat="1" applyFont="1" applyBorder="1" applyAlignment="1">
      <alignment horizontal="right" vertical="center" indent="2"/>
    </xf>
    <xf numFmtId="0" fontId="3" fillId="3" borderId="1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3" fontId="3" fillId="0" borderId="1" xfId="1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indent="2"/>
    </xf>
    <xf numFmtId="3" fontId="3" fillId="0" borderId="1" xfId="0" applyNumberFormat="1" applyFont="1" applyBorder="1" applyAlignment="1">
      <alignment horizontal="right" vertical="center" indent="2"/>
    </xf>
    <xf numFmtId="3" fontId="3" fillId="6" borderId="1" xfId="0" applyNumberFormat="1" applyFont="1" applyFill="1" applyBorder="1" applyAlignment="1">
      <alignment horizontal="right" vertical="center" indent="2"/>
    </xf>
    <xf numFmtId="3" fontId="2" fillId="4" borderId="1" xfId="1" applyNumberFormat="1" applyFont="1" applyFill="1" applyBorder="1" applyAlignment="1">
      <alignment horizontal="right" vertical="center" indent="2"/>
    </xf>
    <xf numFmtId="3" fontId="2" fillId="0" borderId="1" xfId="0" applyNumberFormat="1" applyFont="1" applyBorder="1" applyAlignment="1">
      <alignment horizontal="right" vertical="center" indent="2"/>
    </xf>
    <xf numFmtId="3" fontId="2" fillId="0" borderId="1" xfId="1" applyNumberFormat="1" applyFont="1" applyBorder="1" applyAlignment="1">
      <alignment horizontal="right" vertical="center" indent="2"/>
    </xf>
    <xf numFmtId="3" fontId="3" fillId="0" borderId="1" xfId="1" applyNumberFormat="1" applyFont="1" applyBorder="1" applyAlignment="1">
      <alignment horizontal="right" vertical="center" indent="2"/>
    </xf>
    <xf numFmtId="3" fontId="2" fillId="0" borderId="1" xfId="0" applyNumberFormat="1" applyFont="1" applyBorder="1" applyAlignment="1">
      <alignment horizontal="right" vertical="center" wrapText="1" indent="2"/>
    </xf>
    <xf numFmtId="3" fontId="3" fillId="5" borderId="1" xfId="1" applyNumberFormat="1" applyFont="1" applyFill="1" applyBorder="1" applyAlignment="1">
      <alignment horizontal="right" vertical="center" indent="2"/>
    </xf>
    <xf numFmtId="3" fontId="3" fillId="4" borderId="1" xfId="1" applyNumberFormat="1" applyFont="1" applyFill="1" applyBorder="1" applyAlignment="1">
      <alignment horizontal="right" vertical="center" indent="2"/>
    </xf>
    <xf numFmtId="3" fontId="3" fillId="7" borderId="1" xfId="0" applyNumberFormat="1" applyFont="1" applyFill="1" applyBorder="1" applyAlignment="1">
      <alignment horizontal="right" vertical="center" indent="2"/>
    </xf>
    <xf numFmtId="3" fontId="3" fillId="2" borderId="1" xfId="1" applyNumberFormat="1" applyFont="1" applyFill="1" applyBorder="1" applyAlignment="1">
      <alignment horizontal="right" vertical="center" indent="2"/>
    </xf>
    <xf numFmtId="3" fontId="4" fillId="0" borderId="1" xfId="1" applyNumberFormat="1" applyFont="1" applyBorder="1" applyAlignment="1">
      <alignment horizontal="right" vertical="center" indent="2"/>
    </xf>
    <xf numFmtId="3" fontId="3" fillId="6" borderId="1" xfId="1" applyNumberFormat="1" applyFont="1" applyFill="1" applyBorder="1" applyAlignment="1">
      <alignment horizontal="right" vertical="center" indent="2"/>
    </xf>
    <xf numFmtId="3" fontId="3" fillId="0" borderId="4" xfId="1" applyNumberFormat="1" applyFont="1" applyBorder="1" applyAlignment="1">
      <alignment horizontal="right" vertical="center" indent="2"/>
    </xf>
    <xf numFmtId="3" fontId="3" fillId="0" borderId="1" xfId="0" applyNumberFormat="1" applyFont="1" applyBorder="1" applyAlignment="1">
      <alignment horizontal="right" vertical="center" wrapText="1" indent="2"/>
    </xf>
    <xf numFmtId="3" fontId="3" fillId="5" borderId="1" xfId="1" applyNumberFormat="1" applyFont="1" applyFill="1" applyBorder="1" applyAlignment="1">
      <alignment horizontal="right" vertical="center" wrapText="1" indent="2"/>
    </xf>
    <xf numFmtId="3" fontId="3" fillId="5" borderId="1" xfId="0" applyNumberFormat="1" applyFont="1" applyFill="1" applyBorder="1" applyAlignment="1">
      <alignment horizontal="right" vertical="center" indent="2"/>
    </xf>
    <xf numFmtId="3" fontId="3" fillId="3" borderId="1" xfId="0" applyNumberFormat="1" applyFont="1" applyFill="1" applyBorder="1" applyAlignment="1">
      <alignment horizontal="right" vertical="center" indent="2"/>
    </xf>
    <xf numFmtId="0" fontId="3" fillId="0" borderId="0" xfId="0" applyFont="1" applyAlignment="1">
      <alignment horizontal="right" vertical="center" wrapText="1"/>
    </xf>
    <xf numFmtId="0" fontId="3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3" fontId="3" fillId="8" borderId="1" xfId="0" applyNumberFormat="1" applyFont="1" applyFill="1" applyBorder="1" applyAlignment="1">
      <alignment horizontal="right" vertical="center" wrapText="1" indent="2"/>
    </xf>
    <xf numFmtId="3" fontId="3" fillId="7" borderId="1" xfId="0" applyNumberFormat="1" applyFont="1" applyFill="1" applyBorder="1" applyAlignment="1">
      <alignment horizontal="right" vertical="center" wrapText="1" indent="2"/>
    </xf>
    <xf numFmtId="3" fontId="3" fillId="2" borderId="1" xfId="0" applyNumberFormat="1" applyFont="1" applyFill="1" applyBorder="1" applyAlignment="1">
      <alignment horizontal="right" vertical="center" wrapText="1" indent="2"/>
    </xf>
    <xf numFmtId="3" fontId="3" fillId="5" borderId="1" xfId="0" applyNumberFormat="1" applyFont="1" applyFill="1" applyBorder="1" applyAlignment="1">
      <alignment horizontal="right" vertical="center" wrapText="1" indent="2"/>
    </xf>
    <xf numFmtId="3" fontId="3" fillId="8" borderId="1" xfId="0" applyNumberFormat="1" applyFont="1" applyFill="1" applyBorder="1" applyAlignment="1">
      <alignment horizontal="right" vertical="center" indent="2"/>
    </xf>
    <xf numFmtId="3" fontId="2" fillId="0" borderId="0" xfId="0" applyNumberFormat="1" applyFont="1" applyAlignment="1">
      <alignment horizontal="righ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/>
    </xf>
    <xf numFmtId="3" fontId="3" fillId="9" borderId="1" xfId="0" applyNumberFormat="1" applyFont="1" applyFill="1" applyBorder="1" applyAlignment="1">
      <alignment horizontal="right" vertical="center" indent="2"/>
    </xf>
    <xf numFmtId="0" fontId="3" fillId="9" borderId="1" xfId="0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indent="2"/>
    </xf>
    <xf numFmtId="3" fontId="3" fillId="2" borderId="3" xfId="0" applyNumberFormat="1" applyFont="1" applyFill="1" applyBorder="1" applyAlignment="1">
      <alignment horizontal="right" vertical="center" indent="1"/>
    </xf>
    <xf numFmtId="3" fontId="3" fillId="0" borderId="3" xfId="0" applyNumberFormat="1" applyFont="1" applyBorder="1" applyAlignment="1">
      <alignment horizontal="right" vertical="center" indent="1"/>
    </xf>
    <xf numFmtId="3" fontId="3" fillId="2" borderId="1" xfId="0" applyNumberFormat="1" applyFont="1" applyFill="1" applyBorder="1" applyAlignment="1">
      <alignment horizontal="right" vertical="center" indent="1"/>
    </xf>
    <xf numFmtId="3" fontId="3" fillId="6" borderId="1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3" fillId="0" borderId="1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wrapText="1" indent="1"/>
    </xf>
    <xf numFmtId="3" fontId="2" fillId="4" borderId="1" xfId="0" applyNumberFormat="1" applyFont="1" applyFill="1" applyBorder="1" applyAlignment="1">
      <alignment horizontal="right" vertical="center" wrapText="1" indent="1"/>
    </xf>
    <xf numFmtId="3" fontId="3" fillId="0" borderId="1" xfId="0" applyNumberFormat="1" applyFont="1" applyBorder="1" applyAlignment="1">
      <alignment horizontal="right" vertical="center" wrapText="1" indent="1"/>
    </xf>
    <xf numFmtId="3" fontId="3" fillId="5" borderId="1" xfId="0" applyNumberFormat="1" applyFont="1" applyFill="1" applyBorder="1" applyAlignment="1">
      <alignment horizontal="right" vertical="center" indent="1"/>
    </xf>
    <xf numFmtId="3" fontId="2" fillId="4" borderId="1" xfId="0" applyNumberFormat="1" applyFont="1" applyFill="1" applyBorder="1" applyAlignment="1">
      <alignment horizontal="right" vertical="center" indent="1"/>
    </xf>
    <xf numFmtId="3" fontId="3" fillId="4" borderId="1" xfId="0" applyNumberFormat="1" applyFont="1" applyFill="1" applyBorder="1" applyAlignment="1">
      <alignment horizontal="right" vertical="center" indent="1"/>
    </xf>
    <xf numFmtId="3" fontId="3" fillId="9" borderId="1" xfId="0" applyNumberFormat="1" applyFont="1" applyFill="1" applyBorder="1" applyAlignment="1">
      <alignment horizontal="right" vertical="center" indent="1"/>
    </xf>
    <xf numFmtId="3" fontId="3" fillId="2" borderId="1" xfId="0" applyNumberFormat="1" applyFont="1" applyFill="1" applyBorder="1" applyAlignment="1">
      <alignment horizontal="right" vertical="center" wrapText="1" indent="1"/>
    </xf>
    <xf numFmtId="3" fontId="3" fillId="6" borderId="1" xfId="0" applyNumberFormat="1" applyFont="1" applyFill="1" applyBorder="1" applyAlignment="1">
      <alignment horizontal="right" vertical="center" wrapText="1" indent="1"/>
    </xf>
    <xf numFmtId="3" fontId="2" fillId="0" borderId="1" xfId="0" applyNumberFormat="1" applyFont="1" applyFill="1" applyBorder="1" applyAlignment="1">
      <alignment horizontal="right" vertical="center" wrapText="1" indent="1"/>
    </xf>
    <xf numFmtId="3" fontId="3" fillId="5" borderId="1" xfId="0" applyNumberFormat="1" applyFont="1" applyFill="1" applyBorder="1" applyAlignment="1">
      <alignment horizontal="right" vertical="center" wrapText="1" indent="1"/>
    </xf>
    <xf numFmtId="3" fontId="3" fillId="0" borderId="4" xfId="0" applyNumberFormat="1" applyFont="1" applyFill="1" applyBorder="1" applyAlignment="1">
      <alignment horizontal="right" vertical="center" wrapText="1" indent="1"/>
    </xf>
    <xf numFmtId="3" fontId="3" fillId="8" borderId="1" xfId="0" applyNumberFormat="1" applyFont="1" applyFill="1" applyBorder="1" applyAlignment="1">
      <alignment horizontal="right" vertical="center" wrapText="1" indent="1"/>
    </xf>
    <xf numFmtId="3" fontId="3" fillId="7" borderId="1" xfId="0" applyNumberFormat="1" applyFont="1" applyFill="1" applyBorder="1" applyAlignment="1">
      <alignment horizontal="right" vertical="center" wrapText="1" indent="1"/>
    </xf>
    <xf numFmtId="3" fontId="3" fillId="3" borderId="1" xfId="0" applyNumberFormat="1" applyFont="1" applyFill="1" applyBorder="1" applyAlignment="1">
      <alignment horizontal="right" vertical="center" wrapText="1" indent="1"/>
    </xf>
    <xf numFmtId="0" fontId="3" fillId="9" borderId="1" xfId="0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right" vertical="center" wrapText="1" inden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" fontId="2" fillId="0" borderId="0" xfId="1" applyNumberFormat="1" applyFont="1" applyAlignment="1">
      <alignment horizontal="right" vertical="center" wrapText="1" indent="2"/>
    </xf>
    <xf numFmtId="0" fontId="0" fillId="0" borderId="0" xfId="0" applyAlignment="1">
      <alignment horizontal="right" wrapText="1" indent="2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6"/>
  <sheetViews>
    <sheetView tabSelected="1" zoomScaleNormal="100" zoomScaleSheetLayoutView="75" workbookViewId="0">
      <selection activeCell="C4" sqref="C4"/>
    </sheetView>
  </sheetViews>
  <sheetFormatPr defaultColWidth="9.140625" defaultRowHeight="14.25" x14ac:dyDescent="0.2"/>
  <cols>
    <col min="1" max="1" width="12.140625" style="1" customWidth="1"/>
    <col min="2" max="2" width="45.85546875" style="1" customWidth="1"/>
    <col min="3" max="3" width="17.7109375" style="66" customWidth="1"/>
    <col min="4" max="4" width="18.140625" style="26" customWidth="1"/>
    <col min="5" max="5" width="17.5703125" style="27" customWidth="1"/>
    <col min="6" max="6" width="17.28515625" style="25" customWidth="1"/>
    <col min="7" max="7" width="15.42578125" style="1" customWidth="1"/>
    <col min="8" max="16384" width="9.140625" style="1"/>
  </cols>
  <sheetData>
    <row r="1" spans="1:6" ht="54" customHeight="1" x14ac:dyDescent="0.2">
      <c r="A1" s="8" t="s">
        <v>34</v>
      </c>
    </row>
    <row r="2" spans="1:6" ht="15" customHeight="1" x14ac:dyDescent="0.2">
      <c r="A2" s="99"/>
      <c r="B2" s="99"/>
      <c r="C2" s="71"/>
    </row>
    <row r="3" spans="1:6" ht="15" customHeight="1" x14ac:dyDescent="0.2">
      <c r="A3" s="100"/>
      <c r="B3" s="100"/>
      <c r="C3" s="71"/>
    </row>
    <row r="4" spans="1:6" ht="15" customHeight="1" x14ac:dyDescent="0.2">
      <c r="A4" s="9"/>
      <c r="B4" s="10"/>
      <c r="C4" s="72"/>
    </row>
    <row r="5" spans="1:6" ht="21" customHeight="1" x14ac:dyDescent="0.25">
      <c r="A5"/>
      <c r="B5" s="111" t="s">
        <v>121</v>
      </c>
      <c r="C5" s="73"/>
    </row>
    <row r="6" spans="1:6" ht="31.5" customHeight="1" x14ac:dyDescent="0.25">
      <c r="A6" s="7" t="s">
        <v>0</v>
      </c>
      <c r="B6" s="7" t="s">
        <v>1</v>
      </c>
      <c r="C6" s="33" t="s">
        <v>108</v>
      </c>
      <c r="D6" s="38" t="s">
        <v>76</v>
      </c>
      <c r="E6" s="38" t="s">
        <v>35</v>
      </c>
      <c r="F6" s="33" t="s">
        <v>77</v>
      </c>
    </row>
    <row r="7" spans="1:6" s="3" customFormat="1" ht="24.75" customHeight="1" x14ac:dyDescent="0.25">
      <c r="A7" s="101" t="s">
        <v>2</v>
      </c>
      <c r="B7" s="102"/>
      <c r="C7" s="76">
        <f>SUM(C11+C77+C94+C112)</f>
        <v>91460921</v>
      </c>
      <c r="D7" s="39">
        <f>SUM(D11+D77+D94+D112+D142)</f>
        <v>96952671</v>
      </c>
      <c r="E7" s="39">
        <f>SUM(E11+E77+E94+E112+E142)</f>
        <v>75008647</v>
      </c>
      <c r="F7" s="39">
        <f>SUM(F11+F77+F94+F112+F142)</f>
        <v>76805424</v>
      </c>
    </row>
    <row r="8" spans="1:6" s="3" customFormat="1" ht="21.75" customHeight="1" x14ac:dyDescent="0.25">
      <c r="A8" s="103" t="s">
        <v>3</v>
      </c>
      <c r="B8" s="104"/>
      <c r="C8" s="77">
        <f>SUM(C11+C77+C94+C112)</f>
        <v>91460921</v>
      </c>
      <c r="D8" s="75">
        <f>SUM(D11+D77+D94+D112+D142)</f>
        <v>96952671</v>
      </c>
      <c r="E8" s="75">
        <f>SUM(E11+E77+E94+E112+E142)</f>
        <v>75008647</v>
      </c>
      <c r="F8" s="75">
        <f>SUM(F11+F77+F94+F112+F142)</f>
        <v>76805424</v>
      </c>
    </row>
    <row r="9" spans="1:6" s="3" customFormat="1" ht="19.5" customHeight="1" x14ac:dyDescent="0.25">
      <c r="A9" s="103" t="s">
        <v>4</v>
      </c>
      <c r="B9" s="104"/>
      <c r="C9" s="77">
        <f>SUM(C11+C77+C94+C112)</f>
        <v>91460921</v>
      </c>
      <c r="D9" s="40">
        <f>SUM(D11+D77+D94+D112+D142)</f>
        <v>96952671</v>
      </c>
      <c r="E9" s="40">
        <f>SUM(E11+E77+E94+E112+E142)</f>
        <v>75008647</v>
      </c>
      <c r="F9" s="40">
        <f>SUM(F11+F77+F94+F112+F142)</f>
        <v>76805424</v>
      </c>
    </row>
    <row r="10" spans="1:6" s="3" customFormat="1" ht="21.75" customHeight="1" x14ac:dyDescent="0.25">
      <c r="A10" s="103" t="s">
        <v>30</v>
      </c>
      <c r="B10" s="104"/>
      <c r="C10" s="77">
        <f>SUM(C11+C77+C94+C112)</f>
        <v>91460921</v>
      </c>
      <c r="D10" s="40">
        <f>SUM(D11+D77+D94+D112+D142)</f>
        <v>96952671</v>
      </c>
      <c r="E10" s="40">
        <f>SUM(E11+E77+E94+E112+E142)</f>
        <v>75008647</v>
      </c>
      <c r="F10" s="40">
        <f>SUM(F11+F77+F94+F112+F142)</f>
        <v>76805424</v>
      </c>
    </row>
    <row r="11" spans="1:6" s="3" customFormat="1" ht="27" customHeight="1" x14ac:dyDescent="0.25">
      <c r="A11" s="18" t="s">
        <v>102</v>
      </c>
      <c r="B11" s="18" t="s">
        <v>45</v>
      </c>
      <c r="C11" s="78">
        <f>SUM(C12+C65+C73)</f>
        <v>82416878</v>
      </c>
      <c r="D11" s="39">
        <f>SUM(D12+D65+D73)</f>
        <v>84576634</v>
      </c>
      <c r="E11" s="39">
        <f>SUM(E12+E65)</f>
        <v>72596883</v>
      </c>
      <c r="F11" s="39">
        <f>SUM(F12+F65)</f>
        <v>73784924</v>
      </c>
    </row>
    <row r="12" spans="1:6" s="3" customFormat="1" ht="27" customHeight="1" x14ac:dyDescent="0.25">
      <c r="A12" s="21" t="s">
        <v>32</v>
      </c>
      <c r="B12" s="21" t="s">
        <v>39</v>
      </c>
      <c r="C12" s="79">
        <f>SUM(C20+C49+C53+C56+C61+C64)</f>
        <v>72525878</v>
      </c>
      <c r="D12" s="41">
        <f>SUM(D20+D49+D53+D56+D61+D64)</f>
        <v>74222830</v>
      </c>
      <c r="E12" s="41">
        <f>SUM(E20+E49+E53+E56+E61+E64)</f>
        <v>72556883</v>
      </c>
      <c r="F12" s="41">
        <f>SUM(F20+F49+F53+F56+F61)</f>
        <v>73744924</v>
      </c>
    </row>
    <row r="13" spans="1:6" ht="23.25" customHeight="1" x14ac:dyDescent="0.25">
      <c r="A13" s="2">
        <v>3111</v>
      </c>
      <c r="B13" s="2" t="s">
        <v>7</v>
      </c>
      <c r="C13" s="80">
        <v>49000000</v>
      </c>
      <c r="D13" s="42">
        <v>51574000</v>
      </c>
      <c r="E13" s="42">
        <v>53456080</v>
      </c>
      <c r="F13" s="43">
        <v>54651403</v>
      </c>
    </row>
    <row r="14" spans="1:6" ht="18.75" customHeight="1" x14ac:dyDescent="0.25">
      <c r="A14" s="2">
        <v>3113</v>
      </c>
      <c r="B14" s="2" t="s">
        <v>31</v>
      </c>
      <c r="C14" s="80">
        <v>200000</v>
      </c>
      <c r="D14" s="44">
        <v>200000</v>
      </c>
      <c r="E14" s="44">
        <v>200000</v>
      </c>
      <c r="F14" s="43">
        <v>200000</v>
      </c>
    </row>
    <row r="15" spans="1:6" s="3" customFormat="1" ht="17.100000000000001" customHeight="1" x14ac:dyDescent="0.25">
      <c r="A15" s="13">
        <v>311</v>
      </c>
      <c r="B15" s="13" t="s">
        <v>8</v>
      </c>
      <c r="C15" s="81">
        <f>SUM(C13:C14)</f>
        <v>49200000</v>
      </c>
      <c r="D15" s="45">
        <f>SUM(D13:D14)</f>
        <v>51774000</v>
      </c>
      <c r="E15" s="45">
        <f>SUM(E13:E14)</f>
        <v>53656080</v>
      </c>
      <c r="F15" s="45">
        <f>SUM(F13:F14)</f>
        <v>54851403</v>
      </c>
    </row>
    <row r="16" spans="1:6" ht="19.5" customHeight="1" x14ac:dyDescent="0.25">
      <c r="A16" s="2">
        <v>3121</v>
      </c>
      <c r="B16" s="4" t="s">
        <v>9</v>
      </c>
      <c r="C16" s="82">
        <v>1600000</v>
      </c>
      <c r="D16" s="42">
        <v>1473700</v>
      </c>
      <c r="E16" s="42">
        <v>1530450</v>
      </c>
      <c r="F16" s="43">
        <v>1488940</v>
      </c>
    </row>
    <row r="17" spans="1:6" s="3" customFormat="1" ht="18.75" customHeight="1" x14ac:dyDescent="0.25">
      <c r="A17" s="13">
        <v>312</v>
      </c>
      <c r="B17" s="13" t="s">
        <v>9</v>
      </c>
      <c r="C17" s="81">
        <f>SUM(C16)</f>
        <v>1600000</v>
      </c>
      <c r="D17" s="45">
        <f>SUM(D16)</f>
        <v>1473700</v>
      </c>
      <c r="E17" s="45">
        <f>SUM(E16)</f>
        <v>1530450</v>
      </c>
      <c r="F17" s="45">
        <f>SUM(F16)</f>
        <v>1488940</v>
      </c>
    </row>
    <row r="18" spans="1:6" ht="17.25" customHeight="1" x14ac:dyDescent="0.25">
      <c r="A18" s="2">
        <v>3132</v>
      </c>
      <c r="B18" s="2" t="s">
        <v>10</v>
      </c>
      <c r="C18" s="80">
        <v>8118000</v>
      </c>
      <c r="D18" s="42">
        <v>8542710</v>
      </c>
      <c r="E18" s="42">
        <v>8853253</v>
      </c>
      <c r="F18" s="43">
        <v>9050481</v>
      </c>
    </row>
    <row r="19" spans="1:6" s="3" customFormat="1" ht="18" customHeight="1" x14ac:dyDescent="0.25">
      <c r="A19" s="13">
        <v>313</v>
      </c>
      <c r="B19" s="13" t="s">
        <v>11</v>
      </c>
      <c r="C19" s="81">
        <f>SUM(C18)</f>
        <v>8118000</v>
      </c>
      <c r="D19" s="45">
        <f>SUM(D18:D18)</f>
        <v>8542710</v>
      </c>
      <c r="E19" s="45">
        <f>SUM(E18:E18)</f>
        <v>8853253</v>
      </c>
      <c r="F19" s="45">
        <f>SUM(F18:F18)</f>
        <v>9050481</v>
      </c>
    </row>
    <row r="20" spans="1:6" s="3" customFormat="1" ht="18" customHeight="1" x14ac:dyDescent="0.25">
      <c r="A20" s="13">
        <v>31</v>
      </c>
      <c r="B20" s="13" t="s">
        <v>12</v>
      </c>
      <c r="C20" s="81">
        <f>SUM(C15+C19+C17)</f>
        <v>58918000</v>
      </c>
      <c r="D20" s="45">
        <f>D15+D17+D19</f>
        <v>61790410</v>
      </c>
      <c r="E20" s="45">
        <f>E15+E17+E19</f>
        <v>64039783</v>
      </c>
      <c r="F20" s="45">
        <f>F15+F17+F19</f>
        <v>65390824</v>
      </c>
    </row>
    <row r="21" spans="1:6" ht="16.5" customHeight="1" x14ac:dyDescent="0.25">
      <c r="A21" s="2">
        <v>3211</v>
      </c>
      <c r="B21" s="17" t="s">
        <v>47</v>
      </c>
      <c r="C21" s="83">
        <v>590000</v>
      </c>
      <c r="D21" s="44">
        <v>800000</v>
      </c>
      <c r="E21" s="44">
        <v>900000</v>
      </c>
      <c r="F21" s="43">
        <v>900000</v>
      </c>
    </row>
    <row r="22" spans="1:6" ht="29.25" customHeight="1" x14ac:dyDescent="0.25">
      <c r="A22" s="2">
        <v>3212</v>
      </c>
      <c r="B22" s="4" t="s">
        <v>115</v>
      </c>
      <c r="C22" s="82">
        <v>1400000</v>
      </c>
      <c r="D22" s="42">
        <v>1180000</v>
      </c>
      <c r="E22" s="42">
        <v>1360000</v>
      </c>
      <c r="F22" s="43">
        <v>1420000</v>
      </c>
    </row>
    <row r="23" spans="1:6" ht="15.75" customHeight="1" x14ac:dyDescent="0.25">
      <c r="A23" s="2">
        <v>3213</v>
      </c>
      <c r="B23" s="17" t="s">
        <v>48</v>
      </c>
      <c r="C23" s="83">
        <v>200000</v>
      </c>
      <c r="D23" s="44">
        <v>400000</v>
      </c>
      <c r="E23" s="44">
        <v>400000</v>
      </c>
      <c r="F23" s="43">
        <v>400000</v>
      </c>
    </row>
    <row r="24" spans="1:6" ht="17.25" customHeight="1" x14ac:dyDescent="0.25">
      <c r="A24" s="2">
        <v>3214</v>
      </c>
      <c r="B24" s="4" t="s">
        <v>49</v>
      </c>
      <c r="C24" s="82">
        <v>10000</v>
      </c>
      <c r="D24" s="44">
        <v>10000</v>
      </c>
      <c r="E24" s="44">
        <v>10000</v>
      </c>
      <c r="F24" s="43">
        <v>10000</v>
      </c>
    </row>
    <row r="25" spans="1:6" s="3" customFormat="1" ht="17.25" customHeight="1" x14ac:dyDescent="0.25">
      <c r="A25" s="13">
        <v>321</v>
      </c>
      <c r="B25" s="6" t="s">
        <v>14</v>
      </c>
      <c r="C25" s="84">
        <f>SUM(C21:C24)</f>
        <v>2200000</v>
      </c>
      <c r="D25" s="45">
        <f>SUM(D21:D24)</f>
        <v>2390000</v>
      </c>
      <c r="E25" s="45">
        <f>SUM(E21:E24)</f>
        <v>2670000</v>
      </c>
      <c r="F25" s="45">
        <f>SUM(F21:F24)</f>
        <v>2730000</v>
      </c>
    </row>
    <row r="26" spans="1:6" ht="17.25" customHeight="1" x14ac:dyDescent="0.25">
      <c r="A26" s="2">
        <v>3221</v>
      </c>
      <c r="B26" s="4" t="s">
        <v>116</v>
      </c>
      <c r="C26" s="82">
        <v>650000</v>
      </c>
      <c r="D26" s="44">
        <v>600000</v>
      </c>
      <c r="E26" s="44">
        <v>600000</v>
      </c>
      <c r="F26" s="43">
        <v>600000</v>
      </c>
    </row>
    <row r="27" spans="1:6" ht="18" customHeight="1" x14ac:dyDescent="0.25">
      <c r="A27" s="2">
        <v>3223</v>
      </c>
      <c r="B27" s="4" t="s">
        <v>50</v>
      </c>
      <c r="C27" s="82">
        <v>835000</v>
      </c>
      <c r="D27" s="44">
        <v>800000</v>
      </c>
      <c r="E27" s="44">
        <v>750000</v>
      </c>
      <c r="F27" s="43">
        <v>800000</v>
      </c>
    </row>
    <row r="28" spans="1:6" ht="29.25" customHeight="1" x14ac:dyDescent="0.25">
      <c r="A28" s="2">
        <v>3224</v>
      </c>
      <c r="B28" s="4" t="s">
        <v>38</v>
      </c>
      <c r="C28" s="82">
        <v>18500</v>
      </c>
      <c r="D28" s="44">
        <v>18500</v>
      </c>
      <c r="E28" s="44">
        <v>18500</v>
      </c>
      <c r="F28" s="43">
        <v>18500</v>
      </c>
    </row>
    <row r="29" spans="1:6" ht="20.25" customHeight="1" x14ac:dyDescent="0.25">
      <c r="A29" s="2">
        <v>3225</v>
      </c>
      <c r="B29" s="4" t="s">
        <v>51</v>
      </c>
      <c r="C29" s="82">
        <v>60000</v>
      </c>
      <c r="D29" s="44">
        <v>60000</v>
      </c>
      <c r="E29" s="44">
        <v>60000</v>
      </c>
      <c r="F29" s="43">
        <v>60000</v>
      </c>
    </row>
    <row r="30" spans="1:6" ht="18.75" customHeight="1" x14ac:dyDescent="0.25">
      <c r="A30" s="2">
        <v>3227</v>
      </c>
      <c r="B30" s="4" t="s">
        <v>15</v>
      </c>
      <c r="C30" s="82">
        <v>28500</v>
      </c>
      <c r="D30" s="44">
        <v>24000</v>
      </c>
      <c r="E30" s="44">
        <v>30000</v>
      </c>
      <c r="F30" s="43">
        <v>24000</v>
      </c>
    </row>
    <row r="31" spans="1:6" s="3" customFormat="1" ht="17.100000000000001" customHeight="1" x14ac:dyDescent="0.25">
      <c r="A31" s="13">
        <v>322</v>
      </c>
      <c r="B31" s="6" t="s">
        <v>16</v>
      </c>
      <c r="C31" s="84">
        <f>SUM(C26:C30)</f>
        <v>1592000</v>
      </c>
      <c r="D31" s="45">
        <f>SUM(D26:D30)</f>
        <v>1502500</v>
      </c>
      <c r="E31" s="45">
        <f>SUM(E26:E30)</f>
        <v>1458500</v>
      </c>
      <c r="F31" s="45">
        <f>SUM(F26:F30)</f>
        <v>1502500</v>
      </c>
    </row>
    <row r="32" spans="1:6" ht="18" customHeight="1" x14ac:dyDescent="0.25">
      <c r="A32" s="2">
        <v>3231</v>
      </c>
      <c r="B32" s="4" t="s">
        <v>52</v>
      </c>
      <c r="C32" s="82">
        <v>670000</v>
      </c>
      <c r="D32" s="42">
        <v>700000</v>
      </c>
      <c r="E32" s="42">
        <v>700000</v>
      </c>
      <c r="F32" s="43">
        <v>700000</v>
      </c>
    </row>
    <row r="33" spans="1:6" ht="17.25" customHeight="1" x14ac:dyDescent="0.25">
      <c r="A33" s="2">
        <v>3232</v>
      </c>
      <c r="B33" s="4" t="s">
        <v>65</v>
      </c>
      <c r="C33" s="82">
        <v>2997878</v>
      </c>
      <c r="D33" s="42">
        <v>500000</v>
      </c>
      <c r="E33" s="44">
        <v>600000</v>
      </c>
      <c r="F33" s="43">
        <v>700000</v>
      </c>
    </row>
    <row r="34" spans="1:6" ht="19.5" customHeight="1" x14ac:dyDescent="0.25">
      <c r="A34" s="2">
        <v>3233</v>
      </c>
      <c r="B34" s="4" t="s">
        <v>53</v>
      </c>
      <c r="C34" s="82">
        <v>80000</v>
      </c>
      <c r="D34" s="44">
        <v>85000</v>
      </c>
      <c r="E34" s="44">
        <v>85000</v>
      </c>
      <c r="F34" s="43">
        <v>85000</v>
      </c>
    </row>
    <row r="35" spans="1:6" ht="18.75" customHeight="1" x14ac:dyDescent="0.25">
      <c r="A35" s="2">
        <v>3234</v>
      </c>
      <c r="B35" s="4" t="s">
        <v>17</v>
      </c>
      <c r="C35" s="82">
        <v>480000</v>
      </c>
      <c r="D35" s="44">
        <v>400000</v>
      </c>
      <c r="E35" s="44">
        <v>400000</v>
      </c>
      <c r="F35" s="43">
        <v>400000</v>
      </c>
    </row>
    <row r="36" spans="1:6" ht="18.75" customHeight="1" x14ac:dyDescent="0.25">
      <c r="A36" s="2">
        <v>3235</v>
      </c>
      <c r="B36" s="4" t="s">
        <v>54</v>
      </c>
      <c r="C36" s="82">
        <v>85000</v>
      </c>
      <c r="D36" s="44">
        <v>70000</v>
      </c>
      <c r="E36" s="44">
        <v>70000</v>
      </c>
      <c r="F36" s="43">
        <v>70000</v>
      </c>
    </row>
    <row r="37" spans="1:6" ht="17.25" customHeight="1" x14ac:dyDescent="0.25">
      <c r="A37" s="2">
        <v>3236</v>
      </c>
      <c r="B37" s="4" t="s">
        <v>117</v>
      </c>
      <c r="C37" s="82">
        <v>170000</v>
      </c>
      <c r="D37" s="42">
        <v>34000</v>
      </c>
      <c r="E37" s="42">
        <v>87000</v>
      </c>
      <c r="F37" s="43">
        <v>70000</v>
      </c>
    </row>
    <row r="38" spans="1:6" ht="17.25" customHeight="1" x14ac:dyDescent="0.25">
      <c r="A38" s="2">
        <v>3237</v>
      </c>
      <c r="B38" s="4" t="s">
        <v>55</v>
      </c>
      <c r="C38" s="82">
        <v>288000</v>
      </c>
      <c r="D38" s="44">
        <v>300000</v>
      </c>
      <c r="E38" s="44">
        <v>300000</v>
      </c>
      <c r="F38" s="43">
        <v>300000</v>
      </c>
    </row>
    <row r="39" spans="1:6" ht="17.25" customHeight="1" x14ac:dyDescent="0.25">
      <c r="A39" s="2">
        <v>3239</v>
      </c>
      <c r="B39" s="17" t="s">
        <v>57</v>
      </c>
      <c r="C39" s="83">
        <v>1080000</v>
      </c>
      <c r="D39" s="42">
        <v>1100000</v>
      </c>
      <c r="E39" s="42">
        <v>1100000</v>
      </c>
      <c r="F39" s="43">
        <v>1100000</v>
      </c>
    </row>
    <row r="40" spans="1:6" s="3" customFormat="1" ht="17.100000000000001" customHeight="1" x14ac:dyDescent="0.25">
      <c r="A40" s="13">
        <v>323</v>
      </c>
      <c r="B40" s="6" t="s">
        <v>18</v>
      </c>
      <c r="C40" s="84">
        <f>SUM(C32:C39)</f>
        <v>5850878</v>
      </c>
      <c r="D40" s="45">
        <f>SUM(D32:D39)</f>
        <v>3189000</v>
      </c>
      <c r="E40" s="45">
        <f>SUM(E32:E39)</f>
        <v>3342000</v>
      </c>
      <c r="F40" s="45">
        <f>SUM(F32:F39)</f>
        <v>3425000</v>
      </c>
    </row>
    <row r="41" spans="1:6" ht="29.25" customHeight="1" x14ac:dyDescent="0.25">
      <c r="A41" s="2">
        <v>3291</v>
      </c>
      <c r="B41" s="4" t="s">
        <v>118</v>
      </c>
      <c r="C41" s="82">
        <v>100000</v>
      </c>
      <c r="D41" s="42">
        <v>150000</v>
      </c>
      <c r="E41" s="42">
        <v>150000</v>
      </c>
      <c r="F41" s="43">
        <v>150000</v>
      </c>
    </row>
    <row r="42" spans="1:6" ht="21" customHeight="1" x14ac:dyDescent="0.25">
      <c r="A42" s="2">
        <v>3292</v>
      </c>
      <c r="B42" s="4" t="s">
        <v>19</v>
      </c>
      <c r="C42" s="82">
        <v>15000</v>
      </c>
      <c r="D42" s="44">
        <v>20000</v>
      </c>
      <c r="E42" s="44">
        <v>20000</v>
      </c>
      <c r="F42" s="43">
        <v>20000</v>
      </c>
    </row>
    <row r="43" spans="1:6" ht="18.75" customHeight="1" x14ac:dyDescent="0.25">
      <c r="A43" s="2">
        <v>3293</v>
      </c>
      <c r="B43" s="4" t="s">
        <v>20</v>
      </c>
      <c r="C43" s="82">
        <v>110000</v>
      </c>
      <c r="D43" s="44">
        <v>110000</v>
      </c>
      <c r="E43" s="44">
        <v>110000</v>
      </c>
      <c r="F43" s="43">
        <v>110000</v>
      </c>
    </row>
    <row r="44" spans="1:6" ht="17.25" customHeight="1" x14ac:dyDescent="0.25">
      <c r="A44" s="2">
        <v>3294</v>
      </c>
      <c r="B44" s="4" t="s">
        <v>58</v>
      </c>
      <c r="C44" s="82">
        <v>35000</v>
      </c>
      <c r="D44" s="44">
        <v>20000</v>
      </c>
      <c r="E44" s="44">
        <v>20000</v>
      </c>
      <c r="F44" s="43">
        <v>20000</v>
      </c>
    </row>
    <row r="45" spans="1:6" s="5" customFormat="1" ht="21.75" customHeight="1" x14ac:dyDescent="0.25">
      <c r="A45" s="4">
        <v>3295</v>
      </c>
      <c r="B45" s="4" t="s">
        <v>59</v>
      </c>
      <c r="C45" s="82">
        <v>80000</v>
      </c>
      <c r="D45" s="42">
        <v>81600</v>
      </c>
      <c r="E45" s="42">
        <v>81600</v>
      </c>
      <c r="F45" s="46">
        <v>81600</v>
      </c>
    </row>
    <row r="46" spans="1:6" ht="18.600000000000001" customHeight="1" x14ac:dyDescent="0.25">
      <c r="A46" s="2">
        <v>3296</v>
      </c>
      <c r="B46" s="4" t="s">
        <v>104</v>
      </c>
      <c r="C46" s="82">
        <v>100000</v>
      </c>
      <c r="D46" s="44">
        <v>0</v>
      </c>
      <c r="E46" s="44">
        <v>0</v>
      </c>
      <c r="F46" s="43">
        <v>0</v>
      </c>
    </row>
    <row r="47" spans="1:6" ht="19.149999999999999" customHeight="1" x14ac:dyDescent="0.25">
      <c r="A47" s="2">
        <v>3299</v>
      </c>
      <c r="B47" s="4" t="s">
        <v>60</v>
      </c>
      <c r="C47" s="82">
        <v>60000</v>
      </c>
      <c r="D47" s="44">
        <v>100500</v>
      </c>
      <c r="E47" s="44">
        <v>60000</v>
      </c>
      <c r="F47" s="43">
        <v>60000</v>
      </c>
    </row>
    <row r="48" spans="1:6" s="3" customFormat="1" ht="17.100000000000001" customHeight="1" x14ac:dyDescent="0.25">
      <c r="A48" s="13">
        <v>329</v>
      </c>
      <c r="B48" s="6" t="s">
        <v>21</v>
      </c>
      <c r="C48" s="84">
        <f>SUM(C41:C47)</f>
        <v>500000</v>
      </c>
      <c r="D48" s="45">
        <f>SUM(D41:D47)</f>
        <v>482100</v>
      </c>
      <c r="E48" s="45">
        <f>SUM(E41:E47)</f>
        <v>441600</v>
      </c>
      <c r="F48" s="45">
        <f>SUM(F41:F47)</f>
        <v>441600</v>
      </c>
    </row>
    <row r="49" spans="1:6" s="3" customFormat="1" ht="17.100000000000001" customHeight="1" x14ac:dyDescent="0.25">
      <c r="A49" s="13">
        <v>32</v>
      </c>
      <c r="B49" s="6" t="s">
        <v>22</v>
      </c>
      <c r="C49" s="84">
        <f>SUM(C25+C31+C40+C48)</f>
        <v>10142878</v>
      </c>
      <c r="D49" s="45">
        <f>D25+D31+D40+D48</f>
        <v>7563600</v>
      </c>
      <c r="E49" s="45">
        <f>E25+E31+E40+E48</f>
        <v>7912100</v>
      </c>
      <c r="F49" s="45">
        <f>F25+F31+F40+F48</f>
        <v>8099100</v>
      </c>
    </row>
    <row r="50" spans="1:6" ht="19.5" customHeight="1" x14ac:dyDescent="0.25">
      <c r="A50" s="2">
        <v>3431</v>
      </c>
      <c r="B50" s="4" t="s">
        <v>61</v>
      </c>
      <c r="C50" s="82">
        <v>3000</v>
      </c>
      <c r="D50" s="44">
        <v>3000</v>
      </c>
      <c r="E50" s="44">
        <v>3000</v>
      </c>
      <c r="F50" s="43">
        <v>3000</v>
      </c>
    </row>
    <row r="51" spans="1:6" ht="18.75" customHeight="1" x14ac:dyDescent="0.25">
      <c r="A51" s="2">
        <v>3432</v>
      </c>
      <c r="B51" s="4" t="s">
        <v>23</v>
      </c>
      <c r="C51" s="82">
        <v>2000</v>
      </c>
      <c r="D51" s="44">
        <v>2000</v>
      </c>
      <c r="E51" s="44">
        <v>2000</v>
      </c>
      <c r="F51" s="43">
        <v>2000</v>
      </c>
    </row>
    <row r="52" spans="1:6" s="3" customFormat="1" ht="17.100000000000001" customHeight="1" x14ac:dyDescent="0.25">
      <c r="A52" s="13">
        <v>343</v>
      </c>
      <c r="B52" s="6" t="s">
        <v>24</v>
      </c>
      <c r="C52" s="84">
        <f>SUM(C50:C51)</f>
        <v>5000</v>
      </c>
      <c r="D52" s="45">
        <f>SUM(D50:D51)</f>
        <v>5000</v>
      </c>
      <c r="E52" s="45">
        <f>SUM(E50:E51)</f>
        <v>5000</v>
      </c>
      <c r="F52" s="45">
        <f>SUM(F50:F51)</f>
        <v>5000</v>
      </c>
    </row>
    <row r="53" spans="1:6" s="3" customFormat="1" ht="17.25" customHeight="1" x14ac:dyDescent="0.25">
      <c r="A53" s="13">
        <v>34</v>
      </c>
      <c r="B53" s="6" t="s">
        <v>25</v>
      </c>
      <c r="C53" s="84">
        <f>SUM(C52)</f>
        <v>5000</v>
      </c>
      <c r="D53" s="45">
        <f>D52</f>
        <v>5000</v>
      </c>
      <c r="E53" s="45">
        <f>E52</f>
        <v>5000</v>
      </c>
      <c r="F53" s="45">
        <f>F52</f>
        <v>5000</v>
      </c>
    </row>
    <row r="54" spans="1:6" ht="20.25" customHeight="1" x14ac:dyDescent="0.25">
      <c r="A54" s="2">
        <v>3721</v>
      </c>
      <c r="B54" s="4" t="s">
        <v>119</v>
      </c>
      <c r="C54" s="82">
        <v>60000</v>
      </c>
      <c r="D54" s="44">
        <v>100000</v>
      </c>
      <c r="E54" s="44">
        <v>100000</v>
      </c>
      <c r="F54" s="43">
        <v>100000</v>
      </c>
    </row>
    <row r="55" spans="1:6" s="11" customFormat="1" ht="26.45" customHeight="1" x14ac:dyDescent="0.25">
      <c r="A55" s="13">
        <v>372</v>
      </c>
      <c r="B55" s="6" t="s">
        <v>26</v>
      </c>
      <c r="C55" s="84">
        <f>SUM(C54)</f>
        <v>60000</v>
      </c>
      <c r="D55" s="45">
        <f t="shared" ref="D55:F56" si="0">D54</f>
        <v>100000</v>
      </c>
      <c r="E55" s="45">
        <f t="shared" si="0"/>
        <v>100000</v>
      </c>
      <c r="F55" s="45">
        <f t="shared" si="0"/>
        <v>100000</v>
      </c>
    </row>
    <row r="56" spans="1:6" s="11" customFormat="1" ht="32.25" customHeight="1" x14ac:dyDescent="0.25">
      <c r="A56" s="13">
        <v>37</v>
      </c>
      <c r="B56" s="6" t="s">
        <v>120</v>
      </c>
      <c r="C56" s="84">
        <f>SUM(C55)</f>
        <v>60000</v>
      </c>
      <c r="D56" s="45">
        <f t="shared" si="0"/>
        <v>100000</v>
      </c>
      <c r="E56" s="45">
        <f t="shared" si="0"/>
        <v>100000</v>
      </c>
      <c r="F56" s="45">
        <f t="shared" si="0"/>
        <v>100000</v>
      </c>
    </row>
    <row r="57" spans="1:6" s="12" customFormat="1" ht="20.25" customHeight="1" x14ac:dyDescent="0.25">
      <c r="A57" s="2">
        <v>4221</v>
      </c>
      <c r="B57" s="4" t="s">
        <v>62</v>
      </c>
      <c r="C57" s="82">
        <v>100000</v>
      </c>
      <c r="D57" s="44">
        <v>150000</v>
      </c>
      <c r="E57" s="44">
        <v>200000</v>
      </c>
      <c r="F57" s="43">
        <v>100000</v>
      </c>
    </row>
    <row r="58" spans="1:6" ht="20.25" customHeight="1" x14ac:dyDescent="0.25">
      <c r="A58" s="2">
        <v>4222</v>
      </c>
      <c r="B58" s="4" t="s">
        <v>63</v>
      </c>
      <c r="C58" s="82">
        <v>50000</v>
      </c>
      <c r="D58" s="44">
        <v>50000</v>
      </c>
      <c r="E58" s="44">
        <v>50000</v>
      </c>
      <c r="F58" s="43">
        <v>50000</v>
      </c>
    </row>
    <row r="59" spans="1:6" ht="18" customHeight="1" x14ac:dyDescent="0.25">
      <c r="A59" s="2">
        <v>4223</v>
      </c>
      <c r="B59" s="4" t="s">
        <v>64</v>
      </c>
      <c r="C59" s="82">
        <v>250000</v>
      </c>
      <c r="D59" s="44">
        <v>70000</v>
      </c>
      <c r="E59" s="44">
        <v>250000</v>
      </c>
      <c r="F59" s="43">
        <v>0</v>
      </c>
    </row>
    <row r="60" spans="1:6" s="3" customFormat="1" ht="21.75" customHeight="1" x14ac:dyDescent="0.25">
      <c r="A60" s="13">
        <v>422</v>
      </c>
      <c r="B60" s="6" t="s">
        <v>27</v>
      </c>
      <c r="C60" s="84">
        <f>SUM(C57:C59)</f>
        <v>400000</v>
      </c>
      <c r="D60" s="45">
        <f>SUM(D57:D59)</f>
        <v>270000</v>
      </c>
      <c r="E60" s="45">
        <f>SUM(E57:E59)</f>
        <v>500000</v>
      </c>
      <c r="F60" s="45">
        <f>SUM(F57:F59)</f>
        <v>150000</v>
      </c>
    </row>
    <row r="61" spans="1:6" s="3" customFormat="1" ht="27" customHeight="1" x14ac:dyDescent="0.25">
      <c r="A61" s="13">
        <v>42</v>
      </c>
      <c r="B61" s="6" t="s">
        <v>28</v>
      </c>
      <c r="C61" s="84">
        <f>SUM(C60)</f>
        <v>400000</v>
      </c>
      <c r="D61" s="45">
        <f>D60</f>
        <v>270000</v>
      </c>
      <c r="E61" s="45">
        <f>E60</f>
        <v>500000</v>
      </c>
      <c r="F61" s="45">
        <f>F60</f>
        <v>150000</v>
      </c>
    </row>
    <row r="62" spans="1:6" s="3" customFormat="1" ht="21" customHeight="1" x14ac:dyDescent="0.25">
      <c r="A62" s="2">
        <v>4511</v>
      </c>
      <c r="B62" s="4" t="s">
        <v>75</v>
      </c>
      <c r="C62" s="82">
        <v>3000000</v>
      </c>
      <c r="D62" s="44">
        <v>4493820</v>
      </c>
      <c r="E62" s="44">
        <v>0</v>
      </c>
      <c r="F62" s="44">
        <v>0</v>
      </c>
    </row>
    <row r="63" spans="1:6" s="3" customFormat="1" ht="28.15" customHeight="1" x14ac:dyDescent="0.25">
      <c r="A63" s="13">
        <v>451</v>
      </c>
      <c r="B63" s="6" t="s">
        <v>75</v>
      </c>
      <c r="C63" s="84">
        <f t="shared" ref="C63:E64" si="1">SUM(C62)</f>
        <v>3000000</v>
      </c>
      <c r="D63" s="45">
        <f t="shared" si="1"/>
        <v>4493820</v>
      </c>
      <c r="E63" s="45">
        <f t="shared" si="1"/>
        <v>0</v>
      </c>
      <c r="F63" s="45">
        <v>0</v>
      </c>
    </row>
    <row r="64" spans="1:6" s="3" customFormat="1" ht="28.15" customHeight="1" x14ac:dyDescent="0.25">
      <c r="A64" s="13">
        <v>45</v>
      </c>
      <c r="B64" s="6" t="s">
        <v>112</v>
      </c>
      <c r="C64" s="84">
        <f t="shared" si="1"/>
        <v>3000000</v>
      </c>
      <c r="D64" s="45">
        <f t="shared" si="1"/>
        <v>4493820</v>
      </c>
      <c r="E64" s="45">
        <f t="shared" si="1"/>
        <v>0</v>
      </c>
      <c r="F64" s="45">
        <v>0</v>
      </c>
    </row>
    <row r="65" spans="1:6" s="3" customFormat="1" ht="27" customHeight="1" x14ac:dyDescent="0.25">
      <c r="A65" s="34" t="s">
        <v>33</v>
      </c>
      <c r="B65" s="34" t="s">
        <v>41</v>
      </c>
      <c r="C65" s="85">
        <f>SUM(C72)</f>
        <v>141000</v>
      </c>
      <c r="D65" s="47">
        <f>SUM(D72)</f>
        <v>148851</v>
      </c>
      <c r="E65" s="47">
        <f t="shared" ref="E65:F65" si="2">SUM(E72)</f>
        <v>40000</v>
      </c>
      <c r="F65" s="47">
        <f t="shared" si="2"/>
        <v>40000</v>
      </c>
    </row>
    <row r="66" spans="1:6" s="32" customFormat="1" ht="15.6" customHeight="1" x14ac:dyDescent="0.25">
      <c r="A66" s="22">
        <v>3211</v>
      </c>
      <c r="B66" s="22" t="s">
        <v>13</v>
      </c>
      <c r="C66" s="86">
        <v>101000</v>
      </c>
      <c r="D66" s="42">
        <v>58851</v>
      </c>
      <c r="E66" s="42">
        <v>0</v>
      </c>
      <c r="F66" s="42">
        <v>0</v>
      </c>
    </row>
    <row r="67" spans="1:6" s="31" customFormat="1" ht="16.899999999999999" customHeight="1" x14ac:dyDescent="0.25">
      <c r="A67" s="23">
        <v>321</v>
      </c>
      <c r="B67" s="23" t="s">
        <v>14</v>
      </c>
      <c r="C67" s="87">
        <f>SUM(C66)</f>
        <v>101000</v>
      </c>
      <c r="D67" s="48">
        <f>SUM(D66)</f>
        <v>58851</v>
      </c>
      <c r="E67" s="48">
        <v>0</v>
      </c>
      <c r="F67" s="48">
        <v>0</v>
      </c>
    </row>
    <row r="68" spans="1:6" s="3" customFormat="1" ht="17.45" customHeight="1" x14ac:dyDescent="0.25">
      <c r="A68" s="22">
        <v>3222</v>
      </c>
      <c r="B68" s="22" t="s">
        <v>46</v>
      </c>
      <c r="C68" s="86">
        <v>40000</v>
      </c>
      <c r="D68" s="42">
        <v>40000</v>
      </c>
      <c r="E68" s="42">
        <v>40000</v>
      </c>
      <c r="F68" s="42">
        <v>40000</v>
      </c>
    </row>
    <row r="69" spans="1:6" s="3" customFormat="1" ht="17.45" customHeight="1" x14ac:dyDescent="0.25">
      <c r="A69" s="23">
        <v>322</v>
      </c>
      <c r="B69" s="23" t="s">
        <v>16</v>
      </c>
      <c r="C69" s="87">
        <f>SUM(C68)</f>
        <v>40000</v>
      </c>
      <c r="D69" s="48">
        <f>SUM(D68)</f>
        <v>40000</v>
      </c>
      <c r="E69" s="48">
        <f t="shared" ref="E69:F69" si="3">SUM(E68)</f>
        <v>40000</v>
      </c>
      <c r="F69" s="48">
        <f t="shared" si="3"/>
        <v>40000</v>
      </c>
    </row>
    <row r="70" spans="1:6" s="3" customFormat="1" ht="16.899999999999999" customHeight="1" x14ac:dyDescent="0.25">
      <c r="A70" s="22">
        <v>3237</v>
      </c>
      <c r="B70" s="22" t="s">
        <v>78</v>
      </c>
      <c r="C70" s="86">
        <v>0</v>
      </c>
      <c r="D70" s="42">
        <v>50000</v>
      </c>
      <c r="E70" s="42">
        <v>0</v>
      </c>
      <c r="F70" s="42">
        <v>0</v>
      </c>
    </row>
    <row r="71" spans="1:6" s="3" customFormat="1" ht="15" customHeight="1" x14ac:dyDescent="0.25">
      <c r="A71" s="23">
        <v>323</v>
      </c>
      <c r="B71" s="23" t="s">
        <v>18</v>
      </c>
      <c r="C71" s="87">
        <f>SUM(C67+C69)</f>
        <v>141000</v>
      </c>
      <c r="D71" s="48">
        <f>SUM(D70)</f>
        <v>50000</v>
      </c>
      <c r="E71" s="48">
        <f t="shared" ref="E71:F71" si="4">SUM(E70)</f>
        <v>0</v>
      </c>
      <c r="F71" s="48">
        <f t="shared" si="4"/>
        <v>0</v>
      </c>
    </row>
    <row r="72" spans="1:6" s="3" customFormat="1" ht="18.75" customHeight="1" x14ac:dyDescent="0.25">
      <c r="A72" s="23">
        <v>32</v>
      </c>
      <c r="B72" s="23" t="s">
        <v>22</v>
      </c>
      <c r="C72" s="87">
        <f>SUM(C71)</f>
        <v>141000</v>
      </c>
      <c r="D72" s="48">
        <f>SUM(D67+D69+D71)</f>
        <v>148851</v>
      </c>
      <c r="E72" s="48">
        <f>SUM(E69)</f>
        <v>40000</v>
      </c>
      <c r="F72" s="48">
        <f>SUM(F69)</f>
        <v>40000</v>
      </c>
    </row>
    <row r="73" spans="1:6" s="3" customFormat="1" ht="28.9" customHeight="1" x14ac:dyDescent="0.25">
      <c r="A73" s="68" t="s">
        <v>110</v>
      </c>
      <c r="B73" s="97" t="s">
        <v>111</v>
      </c>
      <c r="C73" s="88">
        <f>SUM(C76)</f>
        <v>9750000</v>
      </c>
      <c r="D73" s="69">
        <f>SUM(D76)</f>
        <v>10204953</v>
      </c>
      <c r="E73" s="69">
        <f t="shared" ref="E73:F73" si="5">SUM(E76)</f>
        <v>0</v>
      </c>
      <c r="F73" s="69">
        <f t="shared" si="5"/>
        <v>0</v>
      </c>
    </row>
    <row r="74" spans="1:6" ht="18.75" customHeight="1" x14ac:dyDescent="0.25">
      <c r="A74" s="22">
        <v>4511</v>
      </c>
      <c r="B74" s="22" t="s">
        <v>75</v>
      </c>
      <c r="C74" s="86">
        <v>9750000</v>
      </c>
      <c r="D74" s="42">
        <v>10204953</v>
      </c>
      <c r="E74" s="42">
        <v>0</v>
      </c>
      <c r="F74" s="42">
        <v>0</v>
      </c>
    </row>
    <row r="75" spans="1:6" s="3" customFormat="1" ht="18.75" customHeight="1" x14ac:dyDescent="0.25">
      <c r="A75" s="23">
        <v>451</v>
      </c>
      <c r="B75" s="23" t="s">
        <v>75</v>
      </c>
      <c r="C75" s="87">
        <f>SUM(C74)</f>
        <v>9750000</v>
      </c>
      <c r="D75" s="75">
        <f>SUM(D74)</f>
        <v>10204953</v>
      </c>
      <c r="E75" s="75">
        <f t="shared" ref="E75:F76" si="6">SUM(E74)</f>
        <v>0</v>
      </c>
      <c r="F75" s="75">
        <f t="shared" si="6"/>
        <v>0</v>
      </c>
    </row>
    <row r="76" spans="1:6" s="3" customFormat="1" ht="28.15" customHeight="1" x14ac:dyDescent="0.25">
      <c r="A76" s="23">
        <v>45</v>
      </c>
      <c r="B76" s="67" t="s">
        <v>112</v>
      </c>
      <c r="C76" s="87">
        <f>SUM(C75)</f>
        <v>9750000</v>
      </c>
      <c r="D76" s="75">
        <f>SUM(D75)</f>
        <v>10204953</v>
      </c>
      <c r="E76" s="75">
        <f t="shared" si="6"/>
        <v>0</v>
      </c>
      <c r="F76" s="75">
        <f t="shared" si="6"/>
        <v>0</v>
      </c>
    </row>
    <row r="77" spans="1:6" s="3" customFormat="1" ht="21" customHeight="1" x14ac:dyDescent="0.25">
      <c r="A77" s="18" t="s">
        <v>5</v>
      </c>
      <c r="B77" s="19" t="s">
        <v>40</v>
      </c>
      <c r="C77" s="89">
        <f>SUM(C78+C90)</f>
        <v>3028043</v>
      </c>
      <c r="D77" s="50">
        <f>SUM(D90+D78)</f>
        <v>1760010</v>
      </c>
      <c r="E77" s="50">
        <f t="shared" ref="E77:F77" si="7">SUM(E83+E86+E89)</f>
        <v>1358000</v>
      </c>
      <c r="F77" s="50">
        <f t="shared" si="7"/>
        <v>2173000</v>
      </c>
    </row>
    <row r="78" spans="1:6" s="3" customFormat="1" ht="21" customHeight="1" x14ac:dyDescent="0.25">
      <c r="A78" s="21" t="s">
        <v>32</v>
      </c>
      <c r="B78" s="20" t="s">
        <v>39</v>
      </c>
      <c r="C78" s="90">
        <f>SUM(C83+C86+C89)</f>
        <v>2942588</v>
      </c>
      <c r="D78" s="52">
        <f>SUM(D83+D86+D89)</f>
        <v>1673555</v>
      </c>
      <c r="E78" s="52">
        <f t="shared" ref="E78:F78" si="8">SUM(E83+E86+E89)</f>
        <v>1358000</v>
      </c>
      <c r="F78" s="52">
        <f t="shared" si="8"/>
        <v>2173000</v>
      </c>
    </row>
    <row r="79" spans="1:6" ht="21" customHeight="1" x14ac:dyDescent="0.25">
      <c r="A79" s="2">
        <v>3232</v>
      </c>
      <c r="B79" s="15" t="s">
        <v>65</v>
      </c>
      <c r="C79" s="91">
        <v>30000</v>
      </c>
      <c r="D79" s="44">
        <v>30000</v>
      </c>
      <c r="E79" s="44">
        <v>30000</v>
      </c>
      <c r="F79" s="44">
        <v>30000</v>
      </c>
    </row>
    <row r="80" spans="1:6" s="3" customFormat="1" ht="21" customHeight="1" x14ac:dyDescent="0.25">
      <c r="A80" s="2">
        <v>3235</v>
      </c>
      <c r="B80" s="4" t="s">
        <v>66</v>
      </c>
      <c r="C80" s="82">
        <v>315000</v>
      </c>
      <c r="D80" s="42">
        <v>569000</v>
      </c>
      <c r="E80" s="42">
        <v>393000</v>
      </c>
      <c r="F80" s="43">
        <v>393000</v>
      </c>
    </row>
    <row r="81" spans="1:7" s="3" customFormat="1" ht="22.15" customHeight="1" x14ac:dyDescent="0.25">
      <c r="A81" s="2">
        <v>3238</v>
      </c>
      <c r="B81" s="4" t="s">
        <v>56</v>
      </c>
      <c r="C81" s="82">
        <v>550000</v>
      </c>
      <c r="D81" s="42">
        <v>824555</v>
      </c>
      <c r="E81" s="42">
        <v>875000</v>
      </c>
      <c r="F81" s="43">
        <v>875000</v>
      </c>
      <c r="G81" s="58"/>
    </row>
    <row r="82" spans="1:7" ht="22.15" customHeight="1" x14ac:dyDescent="0.25">
      <c r="A82" s="13">
        <v>323</v>
      </c>
      <c r="B82" s="6" t="s">
        <v>18</v>
      </c>
      <c r="C82" s="84">
        <f>SUM(C79:C81)</f>
        <v>895000</v>
      </c>
      <c r="D82" s="45">
        <f>SUM(D79:D81)</f>
        <v>1423555</v>
      </c>
      <c r="E82" s="45">
        <f t="shared" ref="E82:F82" si="9">SUM(E79:E81)</f>
        <v>1298000</v>
      </c>
      <c r="F82" s="45">
        <f t="shared" si="9"/>
        <v>1298000</v>
      </c>
    </row>
    <row r="83" spans="1:7" s="3" customFormat="1" ht="16.899999999999999" customHeight="1" x14ac:dyDescent="0.25">
      <c r="A83" s="13">
        <v>32</v>
      </c>
      <c r="B83" s="6" t="s">
        <v>22</v>
      </c>
      <c r="C83" s="84">
        <f>SUM(C82)</f>
        <v>895000</v>
      </c>
      <c r="D83" s="45">
        <f>SUM(D82)</f>
        <v>1423555</v>
      </c>
      <c r="E83" s="45">
        <f t="shared" ref="E83:F83" si="10">SUM(E82)</f>
        <v>1298000</v>
      </c>
      <c r="F83" s="45">
        <f t="shared" si="10"/>
        <v>1298000</v>
      </c>
    </row>
    <row r="84" spans="1:7" s="3" customFormat="1" ht="16.899999999999999" customHeight="1" x14ac:dyDescent="0.25">
      <c r="A84" s="2">
        <v>4123</v>
      </c>
      <c r="B84" s="4" t="s">
        <v>67</v>
      </c>
      <c r="C84" s="82">
        <v>0</v>
      </c>
      <c r="D84" s="44">
        <v>50000</v>
      </c>
      <c r="E84" s="44">
        <v>50000</v>
      </c>
      <c r="F84" s="43">
        <v>50000</v>
      </c>
    </row>
    <row r="85" spans="1:7" s="3" customFormat="1" ht="19.899999999999999" customHeight="1" x14ac:dyDescent="0.25">
      <c r="A85" s="13">
        <v>412</v>
      </c>
      <c r="B85" s="6" t="s">
        <v>36</v>
      </c>
      <c r="C85" s="84">
        <f>SUM(C84)</f>
        <v>0</v>
      </c>
      <c r="D85" s="45">
        <f>SUM(D84)</f>
        <v>50000</v>
      </c>
      <c r="E85" s="45">
        <f t="shared" ref="E85:F86" si="11">SUM(E84)</f>
        <v>50000</v>
      </c>
      <c r="F85" s="45">
        <f t="shared" si="11"/>
        <v>50000</v>
      </c>
    </row>
    <row r="86" spans="1:7" s="3" customFormat="1" ht="27.6" customHeight="1" x14ac:dyDescent="0.25">
      <c r="A86" s="13">
        <v>41</v>
      </c>
      <c r="B86" s="6" t="s">
        <v>95</v>
      </c>
      <c r="C86" s="84">
        <f>SUM(C85)</f>
        <v>0</v>
      </c>
      <c r="D86" s="45">
        <f>SUM(D85)</f>
        <v>50000</v>
      </c>
      <c r="E86" s="45">
        <f t="shared" si="11"/>
        <v>50000</v>
      </c>
      <c r="F86" s="45">
        <f t="shared" si="11"/>
        <v>50000</v>
      </c>
    </row>
    <row r="87" spans="1:7" s="3" customFormat="1" ht="19.149999999999999" customHeight="1" x14ac:dyDescent="0.25">
      <c r="A87" s="2">
        <v>4221</v>
      </c>
      <c r="B87" s="4" t="s">
        <v>86</v>
      </c>
      <c r="C87" s="82">
        <v>2047588</v>
      </c>
      <c r="D87" s="42">
        <v>200000</v>
      </c>
      <c r="E87" s="44">
        <v>10000</v>
      </c>
      <c r="F87" s="43">
        <v>825000</v>
      </c>
    </row>
    <row r="88" spans="1:7" s="3" customFormat="1" ht="25.15" customHeight="1" x14ac:dyDescent="0.25">
      <c r="A88" s="13">
        <v>422</v>
      </c>
      <c r="B88" s="6" t="s">
        <v>27</v>
      </c>
      <c r="C88" s="84">
        <f>SUM(C87)</f>
        <v>2047588</v>
      </c>
      <c r="D88" s="45">
        <f>SUM(D87)</f>
        <v>200000</v>
      </c>
      <c r="E88" s="45">
        <f t="shared" ref="E88:F89" si="12">SUM(E87)</f>
        <v>10000</v>
      </c>
      <c r="F88" s="45">
        <f t="shared" si="12"/>
        <v>825000</v>
      </c>
    </row>
    <row r="89" spans="1:7" s="3" customFormat="1" ht="26.45" customHeight="1" x14ac:dyDescent="0.25">
      <c r="A89" s="13">
        <v>42</v>
      </c>
      <c r="B89" s="6" t="s">
        <v>28</v>
      </c>
      <c r="C89" s="84">
        <f>SUM(C88)</f>
        <v>2047588</v>
      </c>
      <c r="D89" s="45">
        <f>SUM(D88)</f>
        <v>200000</v>
      </c>
      <c r="E89" s="45">
        <f t="shared" si="12"/>
        <v>10000</v>
      </c>
      <c r="F89" s="45">
        <f t="shared" si="12"/>
        <v>825000</v>
      </c>
    </row>
    <row r="90" spans="1:7" s="3" customFormat="1" ht="22.5" customHeight="1" x14ac:dyDescent="0.25">
      <c r="A90" s="34" t="s">
        <v>33</v>
      </c>
      <c r="B90" s="16" t="s">
        <v>103</v>
      </c>
      <c r="C90" s="92">
        <f>SUM(C93)</f>
        <v>85455</v>
      </c>
      <c r="D90" s="47">
        <f>SUM(D93)</f>
        <v>86455</v>
      </c>
      <c r="E90" s="47">
        <v>0</v>
      </c>
      <c r="F90" s="47">
        <v>0</v>
      </c>
    </row>
    <row r="91" spans="1:7" ht="20.45" customHeight="1" x14ac:dyDescent="0.25">
      <c r="A91" s="2">
        <v>4221</v>
      </c>
      <c r="B91" s="4" t="s">
        <v>86</v>
      </c>
      <c r="C91" s="83">
        <v>85455</v>
      </c>
      <c r="D91" s="42">
        <v>86455</v>
      </c>
      <c r="E91" s="42">
        <v>0</v>
      </c>
      <c r="F91" s="42">
        <v>0</v>
      </c>
      <c r="G91" s="32"/>
    </row>
    <row r="92" spans="1:7" s="3" customFormat="1" ht="19.899999999999999" customHeight="1" x14ac:dyDescent="0.25">
      <c r="A92" s="13">
        <v>422</v>
      </c>
      <c r="B92" s="6" t="s">
        <v>27</v>
      </c>
      <c r="C92" s="98">
        <f>SUM(C91)</f>
        <v>85455</v>
      </c>
      <c r="D92" s="48">
        <f>SUM(D91)</f>
        <v>86455</v>
      </c>
      <c r="E92" s="48">
        <f t="shared" ref="E92:F93" si="13">SUM(E91)</f>
        <v>0</v>
      </c>
      <c r="F92" s="48">
        <f t="shared" si="13"/>
        <v>0</v>
      </c>
      <c r="G92" s="31"/>
    </row>
    <row r="93" spans="1:7" s="3" customFormat="1" ht="26.45" customHeight="1" x14ac:dyDescent="0.25">
      <c r="A93" s="13">
        <v>42</v>
      </c>
      <c r="B93" s="6" t="s">
        <v>105</v>
      </c>
      <c r="C93" s="98">
        <f>SUM(C92)</f>
        <v>85455</v>
      </c>
      <c r="D93" s="48">
        <f>SUM(D92)</f>
        <v>86455</v>
      </c>
      <c r="E93" s="48">
        <f t="shared" si="13"/>
        <v>0</v>
      </c>
      <c r="F93" s="48">
        <f t="shared" si="13"/>
        <v>0</v>
      </c>
      <c r="G93" s="31"/>
    </row>
    <row r="94" spans="1:7" s="3" customFormat="1" ht="21" customHeight="1" x14ac:dyDescent="0.25">
      <c r="A94" s="18" t="s">
        <v>6</v>
      </c>
      <c r="B94" s="19" t="s">
        <v>42</v>
      </c>
      <c r="C94" s="89">
        <f>SUM(C95)</f>
        <v>1262000</v>
      </c>
      <c r="D94" s="50">
        <f>SUM(D95)</f>
        <v>853500</v>
      </c>
      <c r="E94" s="50">
        <f t="shared" ref="E94:F94" si="14">SUM(E95)</f>
        <v>842500</v>
      </c>
      <c r="F94" s="50">
        <f t="shared" si="14"/>
        <v>847500</v>
      </c>
    </row>
    <row r="95" spans="1:7" s="3" customFormat="1" ht="21" customHeight="1" x14ac:dyDescent="0.25">
      <c r="A95" s="21" t="s">
        <v>32</v>
      </c>
      <c r="B95" s="20" t="s">
        <v>39</v>
      </c>
      <c r="C95" s="90">
        <f>SUM(C105+C108+C111)</f>
        <v>1262000</v>
      </c>
      <c r="D95" s="52">
        <f>SUM(D105+D108+D111)</f>
        <v>853500</v>
      </c>
      <c r="E95" s="52">
        <f t="shared" ref="E95:F95" si="15">SUM(E105+E108+E111)</f>
        <v>842500</v>
      </c>
      <c r="F95" s="52">
        <f t="shared" si="15"/>
        <v>847500</v>
      </c>
    </row>
    <row r="96" spans="1:7" s="12" customFormat="1" ht="21" customHeight="1" x14ac:dyDescent="0.25">
      <c r="A96" s="2">
        <v>3223</v>
      </c>
      <c r="B96" s="15" t="s">
        <v>68</v>
      </c>
      <c r="C96" s="91">
        <v>165000</v>
      </c>
      <c r="D96" s="44">
        <v>165000</v>
      </c>
      <c r="E96" s="44">
        <v>175000</v>
      </c>
      <c r="F96" s="44">
        <v>180000</v>
      </c>
    </row>
    <row r="97" spans="1:6" ht="25.15" customHeight="1" x14ac:dyDescent="0.25">
      <c r="A97" s="2">
        <v>3224</v>
      </c>
      <c r="B97" s="15" t="s">
        <v>38</v>
      </c>
      <c r="C97" s="91">
        <v>1500</v>
      </c>
      <c r="D97" s="44">
        <v>1500</v>
      </c>
      <c r="E97" s="44">
        <v>1500</v>
      </c>
      <c r="F97" s="44">
        <v>1500</v>
      </c>
    </row>
    <row r="98" spans="1:6" s="3" customFormat="1" ht="21" customHeight="1" x14ac:dyDescent="0.25">
      <c r="A98" s="2">
        <v>3225</v>
      </c>
      <c r="B98" s="15" t="s">
        <v>69</v>
      </c>
      <c r="C98" s="91">
        <v>20000</v>
      </c>
      <c r="D98" s="44">
        <v>40000</v>
      </c>
      <c r="E98" s="44">
        <v>25000</v>
      </c>
      <c r="F98" s="44">
        <v>25000</v>
      </c>
    </row>
    <row r="99" spans="1:6" s="3" customFormat="1" ht="21" customHeight="1" x14ac:dyDescent="0.25">
      <c r="A99" s="37">
        <v>322</v>
      </c>
      <c r="B99" s="24" t="s">
        <v>16</v>
      </c>
      <c r="C99" s="93">
        <f>SUM(C96:C98)</f>
        <v>186500</v>
      </c>
      <c r="D99" s="53">
        <f>SUM(D96:D98)</f>
        <v>206500</v>
      </c>
      <c r="E99" s="53">
        <f>SUM(E96:E98)</f>
        <v>201500</v>
      </c>
      <c r="F99" s="53">
        <f>SUM(F96:F98)</f>
        <v>206500</v>
      </c>
    </row>
    <row r="100" spans="1:6" s="3" customFormat="1" ht="19.149999999999999" customHeight="1" x14ac:dyDescent="0.25">
      <c r="A100" s="2">
        <v>3232</v>
      </c>
      <c r="B100" s="15" t="s">
        <v>70</v>
      </c>
      <c r="C100" s="91">
        <v>90000</v>
      </c>
      <c r="D100" s="44">
        <v>80000</v>
      </c>
      <c r="E100" s="44">
        <v>80000</v>
      </c>
      <c r="F100" s="44">
        <v>80000</v>
      </c>
    </row>
    <row r="101" spans="1:6" ht="17.45" customHeight="1" x14ac:dyDescent="0.25">
      <c r="A101" s="2">
        <v>3239</v>
      </c>
      <c r="B101" s="4" t="s">
        <v>113</v>
      </c>
      <c r="C101" s="82">
        <v>30000</v>
      </c>
      <c r="D101" s="51">
        <v>35000</v>
      </c>
      <c r="E101" s="51">
        <v>35000</v>
      </c>
      <c r="F101" s="43">
        <v>35000</v>
      </c>
    </row>
    <row r="102" spans="1:6" s="3" customFormat="1" ht="18.600000000000001" customHeight="1" x14ac:dyDescent="0.25">
      <c r="A102" s="13">
        <v>323</v>
      </c>
      <c r="B102" s="6" t="s">
        <v>18</v>
      </c>
      <c r="C102" s="84">
        <f>SUM(C100:C101)</f>
        <v>120000</v>
      </c>
      <c r="D102" s="45">
        <f>SUM(D100:D101)</f>
        <v>115000</v>
      </c>
      <c r="E102" s="45">
        <f>SUM(E100:E101)</f>
        <v>115000</v>
      </c>
      <c r="F102" s="45">
        <f>SUM(F100:F101)</f>
        <v>115000</v>
      </c>
    </row>
    <row r="103" spans="1:6" s="3" customFormat="1" ht="21" customHeight="1" x14ac:dyDescent="0.25">
      <c r="A103" s="2">
        <v>3292</v>
      </c>
      <c r="B103" s="4" t="s">
        <v>19</v>
      </c>
      <c r="C103" s="82">
        <v>60000</v>
      </c>
      <c r="D103" s="44">
        <v>75000</v>
      </c>
      <c r="E103" s="44">
        <v>75000</v>
      </c>
      <c r="F103" s="44">
        <v>75000</v>
      </c>
    </row>
    <row r="104" spans="1:6" ht="21" customHeight="1" x14ac:dyDescent="0.25">
      <c r="A104" s="13">
        <v>329</v>
      </c>
      <c r="B104" s="6" t="s">
        <v>21</v>
      </c>
      <c r="C104" s="84">
        <f>SUM(C103)</f>
        <v>60000</v>
      </c>
      <c r="D104" s="45">
        <f>SUM(D103)</f>
        <v>75000</v>
      </c>
      <c r="E104" s="45">
        <f>SUM(E103)</f>
        <v>75000</v>
      </c>
      <c r="F104" s="45">
        <f>SUM(F103)</f>
        <v>75000</v>
      </c>
    </row>
    <row r="105" spans="1:6" s="3" customFormat="1" ht="21" customHeight="1" x14ac:dyDescent="0.25">
      <c r="A105" s="13">
        <v>32</v>
      </c>
      <c r="B105" s="6" t="s">
        <v>22</v>
      </c>
      <c r="C105" s="84">
        <f>SUM(C99+C102+C104)</f>
        <v>366500</v>
      </c>
      <c r="D105" s="45">
        <f>SUM(D99+D102+D104)</f>
        <v>396500</v>
      </c>
      <c r="E105" s="45">
        <f>SUM(E99+E102+E104)</f>
        <v>391500</v>
      </c>
      <c r="F105" s="45">
        <f>SUM(F99+F102+F104)</f>
        <v>396500</v>
      </c>
    </row>
    <row r="106" spans="1:6" s="3" customFormat="1" ht="27" customHeight="1" x14ac:dyDescent="0.25">
      <c r="A106" s="2">
        <v>3423</v>
      </c>
      <c r="B106" s="4" t="s">
        <v>71</v>
      </c>
      <c r="C106" s="82">
        <v>20000</v>
      </c>
      <c r="D106" s="42">
        <v>28000</v>
      </c>
      <c r="E106" s="42">
        <v>34000</v>
      </c>
      <c r="F106" s="43">
        <v>19000</v>
      </c>
    </row>
    <row r="107" spans="1:6" s="3" customFormat="1" ht="23.45" customHeight="1" x14ac:dyDescent="0.25">
      <c r="A107" s="13">
        <v>342</v>
      </c>
      <c r="B107" s="6" t="s">
        <v>37</v>
      </c>
      <c r="C107" s="84">
        <f>SUM(C106)</f>
        <v>20000</v>
      </c>
      <c r="D107" s="40">
        <f t="shared" ref="D107:F108" si="16">SUM(D106)</f>
        <v>28000</v>
      </c>
      <c r="E107" s="40">
        <f t="shared" si="16"/>
        <v>34000</v>
      </c>
      <c r="F107" s="40">
        <f t="shared" si="16"/>
        <v>19000</v>
      </c>
    </row>
    <row r="108" spans="1:6" s="3" customFormat="1" ht="17.45" customHeight="1" x14ac:dyDescent="0.25">
      <c r="A108" s="13">
        <v>34</v>
      </c>
      <c r="B108" s="6" t="s">
        <v>25</v>
      </c>
      <c r="C108" s="84">
        <f>SUM(C107)</f>
        <v>20000</v>
      </c>
      <c r="D108" s="40">
        <f t="shared" si="16"/>
        <v>28000</v>
      </c>
      <c r="E108" s="40">
        <f t="shared" si="16"/>
        <v>34000</v>
      </c>
      <c r="F108" s="40">
        <f t="shared" si="16"/>
        <v>19000</v>
      </c>
    </row>
    <row r="109" spans="1:6" ht="19.149999999999999" customHeight="1" x14ac:dyDescent="0.25">
      <c r="A109" s="2">
        <v>4231</v>
      </c>
      <c r="B109" s="4" t="s">
        <v>72</v>
      </c>
      <c r="C109" s="82">
        <v>875500</v>
      </c>
      <c r="D109" s="44">
        <v>429000</v>
      </c>
      <c r="E109" s="44">
        <v>417000</v>
      </c>
      <c r="F109" s="43">
        <v>432000</v>
      </c>
    </row>
    <row r="110" spans="1:6" s="3" customFormat="1" ht="19.149999999999999" customHeight="1" x14ac:dyDescent="0.25">
      <c r="A110" s="13">
        <v>423</v>
      </c>
      <c r="B110" s="6" t="s">
        <v>29</v>
      </c>
      <c r="C110" s="84">
        <f>SUM(C109)</f>
        <v>875500</v>
      </c>
      <c r="D110" s="40">
        <f t="shared" ref="D110:F110" si="17">SUM(D109)</f>
        <v>429000</v>
      </c>
      <c r="E110" s="40">
        <f t="shared" si="17"/>
        <v>417000</v>
      </c>
      <c r="F110" s="40">
        <f t="shared" si="17"/>
        <v>432000</v>
      </c>
    </row>
    <row r="111" spans="1:6" s="3" customFormat="1" ht="30" x14ac:dyDescent="0.25">
      <c r="A111" s="13">
        <v>42</v>
      </c>
      <c r="B111" s="6" t="s">
        <v>28</v>
      </c>
      <c r="C111" s="84">
        <f>SUM(C110)</f>
        <v>875500</v>
      </c>
      <c r="D111" s="54">
        <f t="shared" ref="D111:F111" si="18">SUM(D110)</f>
        <v>429000</v>
      </c>
      <c r="E111" s="54">
        <f t="shared" si="18"/>
        <v>417000</v>
      </c>
      <c r="F111" s="54">
        <f t="shared" si="18"/>
        <v>432000</v>
      </c>
    </row>
    <row r="112" spans="1:6" s="3" customFormat="1" ht="45" x14ac:dyDescent="0.25">
      <c r="A112" s="18" t="s">
        <v>79</v>
      </c>
      <c r="B112" s="19" t="s">
        <v>87</v>
      </c>
      <c r="C112" s="89">
        <f>SUM(C113)</f>
        <v>4754000</v>
      </c>
      <c r="D112" s="63">
        <f>SUM(D113)</f>
        <v>6494588</v>
      </c>
      <c r="E112" s="63">
        <f t="shared" ref="E112:F112" si="19">SUM(E113)</f>
        <v>0</v>
      </c>
      <c r="F112" s="63">
        <f t="shared" si="19"/>
        <v>0</v>
      </c>
    </row>
    <row r="113" spans="1:6" s="3" customFormat="1" ht="20.45" customHeight="1" x14ac:dyDescent="0.25">
      <c r="A113" s="34" t="s">
        <v>33</v>
      </c>
      <c r="B113" s="16" t="s">
        <v>41</v>
      </c>
      <c r="C113" s="92">
        <f>SUM(C120+C135+C138+C141)</f>
        <v>4754000</v>
      </c>
      <c r="D113" s="64">
        <f>SUM(D120+D135+D138+D141)</f>
        <v>6494588</v>
      </c>
      <c r="E113" s="64">
        <f t="shared" ref="E113:F113" si="20">SUM(E120+E135+E138+E141)</f>
        <v>0</v>
      </c>
      <c r="F113" s="64">
        <f t="shared" si="20"/>
        <v>0</v>
      </c>
    </row>
    <row r="114" spans="1:6" ht="19.149999999999999" customHeight="1" x14ac:dyDescent="0.25">
      <c r="A114" s="2">
        <v>3111</v>
      </c>
      <c r="B114" s="4" t="s">
        <v>80</v>
      </c>
      <c r="C114" s="82">
        <v>144000</v>
      </c>
      <c r="D114" s="46">
        <v>149613</v>
      </c>
      <c r="E114" s="46">
        <v>0</v>
      </c>
      <c r="F114" s="46">
        <v>0</v>
      </c>
    </row>
    <row r="115" spans="1:6" s="3" customFormat="1" ht="16.149999999999999" customHeight="1" x14ac:dyDescent="0.25">
      <c r="A115" s="13">
        <v>311</v>
      </c>
      <c r="B115" s="6" t="s">
        <v>8</v>
      </c>
      <c r="C115" s="84">
        <f>SUM(C114)</f>
        <v>144000</v>
      </c>
      <c r="D115" s="54">
        <f>SUM(D114)</f>
        <v>149613</v>
      </c>
      <c r="E115" s="54">
        <f t="shared" ref="E115:F115" si="21">SUM(E114)</f>
        <v>0</v>
      </c>
      <c r="F115" s="54">
        <f t="shared" si="21"/>
        <v>0</v>
      </c>
    </row>
    <row r="116" spans="1:6" ht="18" customHeight="1" x14ac:dyDescent="0.25">
      <c r="A116" s="2">
        <v>3121</v>
      </c>
      <c r="B116" s="4" t="s">
        <v>9</v>
      </c>
      <c r="C116" s="82">
        <v>3000</v>
      </c>
      <c r="D116" s="46">
        <v>6275</v>
      </c>
      <c r="E116" s="46">
        <v>0</v>
      </c>
      <c r="F116" s="46">
        <v>0</v>
      </c>
    </row>
    <row r="117" spans="1:6" s="3" customFormat="1" ht="19.149999999999999" customHeight="1" x14ac:dyDescent="0.25">
      <c r="A117" s="13">
        <v>312</v>
      </c>
      <c r="B117" s="6" t="s">
        <v>9</v>
      </c>
      <c r="C117" s="84">
        <f>SUM(C116)</f>
        <v>3000</v>
      </c>
      <c r="D117" s="54">
        <f>SUM(D116)</f>
        <v>6275</v>
      </c>
      <c r="E117" s="54">
        <f t="shared" ref="E117:F117" si="22">SUM(E116)</f>
        <v>0</v>
      </c>
      <c r="F117" s="54">
        <f t="shared" si="22"/>
        <v>0</v>
      </c>
    </row>
    <row r="118" spans="1:6" ht="18" customHeight="1" x14ac:dyDescent="0.25">
      <c r="A118" s="2">
        <v>3132</v>
      </c>
      <c r="B118" s="4" t="s">
        <v>81</v>
      </c>
      <c r="C118" s="82">
        <v>24000</v>
      </c>
      <c r="D118" s="46">
        <v>23700</v>
      </c>
      <c r="E118" s="46">
        <v>0</v>
      </c>
      <c r="F118" s="46">
        <v>0</v>
      </c>
    </row>
    <row r="119" spans="1:6" s="3" customFormat="1" ht="16.899999999999999" customHeight="1" x14ac:dyDescent="0.25">
      <c r="A119" s="13">
        <v>313</v>
      </c>
      <c r="B119" s="6" t="s">
        <v>82</v>
      </c>
      <c r="C119" s="84">
        <f>SUM(C118)</f>
        <v>24000</v>
      </c>
      <c r="D119" s="54">
        <f>SUM(D118)</f>
        <v>23700</v>
      </c>
      <c r="E119" s="54">
        <f t="shared" ref="E119:F119" si="23">SUM(E118)</f>
        <v>0</v>
      </c>
      <c r="F119" s="54">
        <f t="shared" si="23"/>
        <v>0</v>
      </c>
    </row>
    <row r="120" spans="1:6" s="3" customFormat="1" ht="16.149999999999999" customHeight="1" x14ac:dyDescent="0.25">
      <c r="A120" s="13">
        <v>31</v>
      </c>
      <c r="B120" s="6" t="s">
        <v>12</v>
      </c>
      <c r="C120" s="84">
        <f>SUM(C115+C117+C119)</f>
        <v>171000</v>
      </c>
      <c r="D120" s="54">
        <f>SUM(D115+D117+D119)</f>
        <v>179588</v>
      </c>
      <c r="E120" s="54">
        <f t="shared" ref="E120:F120" si="24">SUM(E115+E117+E119)</f>
        <v>0</v>
      </c>
      <c r="F120" s="54">
        <f t="shared" si="24"/>
        <v>0</v>
      </c>
    </row>
    <row r="121" spans="1:6" ht="18.600000000000001" customHeight="1" x14ac:dyDescent="0.25">
      <c r="A121" s="2">
        <v>3211</v>
      </c>
      <c r="B121" s="4" t="s">
        <v>13</v>
      </c>
      <c r="C121" s="82">
        <v>775000</v>
      </c>
      <c r="D121" s="46">
        <v>900000</v>
      </c>
      <c r="E121" s="46">
        <v>0</v>
      </c>
      <c r="F121" s="46">
        <v>0</v>
      </c>
    </row>
    <row r="122" spans="1:6" s="3" customFormat="1" ht="18.600000000000001" customHeight="1" x14ac:dyDescent="0.25">
      <c r="A122" s="13">
        <v>321</v>
      </c>
      <c r="B122" s="6" t="s">
        <v>14</v>
      </c>
      <c r="C122" s="84">
        <f>SUM(C121)</f>
        <v>775000</v>
      </c>
      <c r="D122" s="54">
        <f>SUM(D121)</f>
        <v>900000</v>
      </c>
      <c r="E122" s="54">
        <f t="shared" ref="E122:F122" si="25">SUM(E121)</f>
        <v>0</v>
      </c>
      <c r="F122" s="54">
        <f t="shared" si="25"/>
        <v>0</v>
      </c>
    </row>
    <row r="123" spans="1:6" ht="19.149999999999999" customHeight="1" x14ac:dyDescent="0.25">
      <c r="A123" s="2">
        <v>3221</v>
      </c>
      <c r="B123" s="4" t="s">
        <v>83</v>
      </c>
      <c r="C123" s="82">
        <v>150000</v>
      </c>
      <c r="D123" s="46">
        <v>133500</v>
      </c>
      <c r="E123" s="46">
        <v>0</v>
      </c>
      <c r="F123" s="46">
        <v>0</v>
      </c>
    </row>
    <row r="124" spans="1:6" s="3" customFormat="1" ht="18.600000000000001" customHeight="1" x14ac:dyDescent="0.25">
      <c r="A124" s="13">
        <v>322</v>
      </c>
      <c r="B124" s="6" t="s">
        <v>16</v>
      </c>
      <c r="C124" s="84">
        <f>SUM(C123)</f>
        <v>150000</v>
      </c>
      <c r="D124" s="54">
        <f>SUM(D123)</f>
        <v>133500</v>
      </c>
      <c r="E124" s="54">
        <f t="shared" ref="E124:F124" si="26">SUM(E123)</f>
        <v>0</v>
      </c>
      <c r="F124" s="54">
        <f t="shared" si="26"/>
        <v>0</v>
      </c>
    </row>
    <row r="125" spans="1:6" ht="18.600000000000001" customHeight="1" x14ac:dyDescent="0.25">
      <c r="A125" s="2">
        <v>3231</v>
      </c>
      <c r="B125" s="4" t="s">
        <v>114</v>
      </c>
      <c r="C125" s="82">
        <v>0</v>
      </c>
      <c r="D125" s="46">
        <v>5000</v>
      </c>
      <c r="E125" s="46">
        <v>0</v>
      </c>
      <c r="F125" s="46">
        <v>0</v>
      </c>
    </row>
    <row r="126" spans="1:6" ht="17.45" customHeight="1" x14ac:dyDescent="0.25">
      <c r="A126" s="2">
        <v>3233</v>
      </c>
      <c r="B126" s="4" t="s">
        <v>53</v>
      </c>
      <c r="C126" s="82">
        <v>112500</v>
      </c>
      <c r="D126" s="46">
        <v>112500</v>
      </c>
      <c r="E126" s="46">
        <v>0</v>
      </c>
      <c r="F126" s="46">
        <v>0</v>
      </c>
    </row>
    <row r="127" spans="1:6" ht="17.45" customHeight="1" x14ac:dyDescent="0.25">
      <c r="A127" s="2">
        <v>3235</v>
      </c>
      <c r="B127" s="4" t="s">
        <v>106</v>
      </c>
      <c r="C127" s="82">
        <v>3000</v>
      </c>
      <c r="D127" s="46">
        <v>11500</v>
      </c>
      <c r="E127" s="46">
        <v>0</v>
      </c>
      <c r="F127" s="46">
        <v>0</v>
      </c>
    </row>
    <row r="128" spans="1:6" ht="18" customHeight="1" x14ac:dyDescent="0.25">
      <c r="A128" s="2">
        <v>3237</v>
      </c>
      <c r="B128" s="4" t="s">
        <v>55</v>
      </c>
      <c r="C128" s="82">
        <v>900000</v>
      </c>
      <c r="D128" s="46">
        <v>3037500</v>
      </c>
      <c r="E128" s="46">
        <v>0</v>
      </c>
      <c r="F128" s="46">
        <v>0</v>
      </c>
    </row>
    <row r="129" spans="1:6" s="3" customFormat="1" ht="18" customHeight="1" x14ac:dyDescent="0.25">
      <c r="A129" s="13">
        <v>323</v>
      </c>
      <c r="B129" s="6" t="s">
        <v>18</v>
      </c>
      <c r="C129" s="84">
        <f>SUM(C126:C128)</f>
        <v>1015500</v>
      </c>
      <c r="D129" s="54">
        <f>SUM(D125:D128)</f>
        <v>3166500</v>
      </c>
      <c r="E129" s="54">
        <f t="shared" ref="E129:F129" si="27">SUM(E126+E128)</f>
        <v>0</v>
      </c>
      <c r="F129" s="54">
        <f t="shared" si="27"/>
        <v>0</v>
      </c>
    </row>
    <row r="130" spans="1:6" ht="27" customHeight="1" x14ac:dyDescent="0.25">
      <c r="A130" s="2">
        <v>3241</v>
      </c>
      <c r="B130" s="4" t="s">
        <v>84</v>
      </c>
      <c r="C130" s="82">
        <v>2250000</v>
      </c>
      <c r="D130" s="46">
        <v>1687500</v>
      </c>
      <c r="E130" s="46">
        <v>0</v>
      </c>
      <c r="F130" s="46">
        <v>0</v>
      </c>
    </row>
    <row r="131" spans="1:6" s="3" customFormat="1" ht="28.9" customHeight="1" x14ac:dyDescent="0.25">
      <c r="A131" s="13">
        <v>324</v>
      </c>
      <c r="B131" s="6" t="s">
        <v>84</v>
      </c>
      <c r="C131" s="84">
        <f>SUM(C130)</f>
        <v>2250000</v>
      </c>
      <c r="D131" s="54">
        <f>SUM(D130)</f>
        <v>1687500</v>
      </c>
      <c r="E131" s="54">
        <f t="shared" ref="E131:F131" si="28">SUM(E130)</f>
        <v>0</v>
      </c>
      <c r="F131" s="54">
        <f t="shared" si="28"/>
        <v>0</v>
      </c>
    </row>
    <row r="132" spans="1:6" ht="17.45" customHeight="1" x14ac:dyDescent="0.25">
      <c r="A132" s="2">
        <v>3293</v>
      </c>
      <c r="B132" s="4" t="s">
        <v>20</v>
      </c>
      <c r="C132" s="82">
        <v>128000</v>
      </c>
      <c r="D132" s="46">
        <v>150000</v>
      </c>
      <c r="E132" s="46">
        <v>0</v>
      </c>
      <c r="F132" s="46">
        <v>0</v>
      </c>
    </row>
    <row r="133" spans="1:6" ht="16.149999999999999" customHeight="1" x14ac:dyDescent="0.25">
      <c r="A133" s="2">
        <v>3299</v>
      </c>
      <c r="B133" s="4" t="s">
        <v>21</v>
      </c>
      <c r="C133" s="82">
        <v>107000</v>
      </c>
      <c r="D133" s="46">
        <v>150000</v>
      </c>
      <c r="E133" s="46">
        <v>0</v>
      </c>
      <c r="F133" s="46">
        <v>0</v>
      </c>
    </row>
    <row r="134" spans="1:6" s="3" customFormat="1" ht="18" customHeight="1" x14ac:dyDescent="0.25">
      <c r="A134" s="13">
        <v>329</v>
      </c>
      <c r="B134" s="6" t="s">
        <v>21</v>
      </c>
      <c r="C134" s="84">
        <f>SUM(C132:C133)</f>
        <v>235000</v>
      </c>
      <c r="D134" s="54">
        <f>SUM(D132:D133)</f>
        <v>300000</v>
      </c>
      <c r="E134" s="54">
        <f t="shared" ref="E134:F134" si="29">SUM(E132:E133)</f>
        <v>0</v>
      </c>
      <c r="F134" s="54">
        <f t="shared" si="29"/>
        <v>0</v>
      </c>
    </row>
    <row r="135" spans="1:6" s="3" customFormat="1" ht="18" customHeight="1" x14ac:dyDescent="0.25">
      <c r="A135" s="13">
        <v>32</v>
      </c>
      <c r="B135" s="6" t="s">
        <v>22</v>
      </c>
      <c r="C135" s="84">
        <f>SUM(C122+C124+C129+C131+C134)</f>
        <v>4425500</v>
      </c>
      <c r="D135" s="54">
        <f>SUM(D122+D124+D129+D131+D134)</f>
        <v>6187500</v>
      </c>
      <c r="E135" s="54">
        <f t="shared" ref="E135:F135" si="30">SUM(E122+E124+E129+E131+E134)</f>
        <v>0</v>
      </c>
      <c r="F135" s="54">
        <f t="shared" si="30"/>
        <v>0</v>
      </c>
    </row>
    <row r="136" spans="1:6" ht="17.45" customHeight="1" x14ac:dyDescent="0.25">
      <c r="A136" s="2">
        <v>3431</v>
      </c>
      <c r="B136" s="4" t="s">
        <v>85</v>
      </c>
      <c r="C136" s="82">
        <v>7500</v>
      </c>
      <c r="D136" s="46">
        <v>15000</v>
      </c>
      <c r="E136" s="46">
        <v>0</v>
      </c>
      <c r="F136" s="46">
        <v>0</v>
      </c>
    </row>
    <row r="137" spans="1:6" s="3" customFormat="1" ht="16.899999999999999" customHeight="1" x14ac:dyDescent="0.25">
      <c r="A137" s="13">
        <v>343</v>
      </c>
      <c r="B137" s="6" t="s">
        <v>24</v>
      </c>
      <c r="C137" s="84">
        <f>SUM(C136)</f>
        <v>7500</v>
      </c>
      <c r="D137" s="54">
        <f>SUM(D136)</f>
        <v>15000</v>
      </c>
      <c r="E137" s="54">
        <f t="shared" ref="E137:F138" si="31">SUM(E136)</f>
        <v>0</v>
      </c>
      <c r="F137" s="54">
        <f t="shared" si="31"/>
        <v>0</v>
      </c>
    </row>
    <row r="138" spans="1:6" s="3" customFormat="1" ht="16.899999999999999" customHeight="1" x14ac:dyDescent="0.25">
      <c r="A138" s="13">
        <v>34</v>
      </c>
      <c r="B138" s="6" t="s">
        <v>25</v>
      </c>
      <c r="C138" s="84">
        <f>SUM(C137)</f>
        <v>7500</v>
      </c>
      <c r="D138" s="54">
        <f>SUM(D137)</f>
        <v>15000</v>
      </c>
      <c r="E138" s="54">
        <f t="shared" si="31"/>
        <v>0</v>
      </c>
      <c r="F138" s="54">
        <f t="shared" si="31"/>
        <v>0</v>
      </c>
    </row>
    <row r="139" spans="1:6" ht="18.600000000000001" customHeight="1" x14ac:dyDescent="0.25">
      <c r="A139" s="2">
        <v>4221</v>
      </c>
      <c r="B139" s="4" t="s">
        <v>86</v>
      </c>
      <c r="C139" s="82">
        <v>150000</v>
      </c>
      <c r="D139" s="46">
        <v>112500</v>
      </c>
      <c r="E139" s="46">
        <v>0</v>
      </c>
      <c r="F139" s="46">
        <v>0</v>
      </c>
    </row>
    <row r="140" spans="1:6" s="3" customFormat="1" ht="19.149999999999999" customHeight="1" x14ac:dyDescent="0.25">
      <c r="A140" s="13">
        <v>422</v>
      </c>
      <c r="B140" s="6" t="s">
        <v>27</v>
      </c>
      <c r="C140" s="84">
        <f>SUM(C139)</f>
        <v>150000</v>
      </c>
      <c r="D140" s="54">
        <f>SUM(D139)</f>
        <v>112500</v>
      </c>
      <c r="E140" s="54">
        <f t="shared" ref="E140:F141" si="32">SUM(E139)</f>
        <v>0</v>
      </c>
      <c r="F140" s="54">
        <f t="shared" si="32"/>
        <v>0</v>
      </c>
    </row>
    <row r="141" spans="1:6" s="3" customFormat="1" ht="30" x14ac:dyDescent="0.25">
      <c r="A141" s="13">
        <v>42</v>
      </c>
      <c r="B141" s="6" t="s">
        <v>28</v>
      </c>
      <c r="C141" s="84">
        <f>SUM(C140)</f>
        <v>150000</v>
      </c>
      <c r="D141" s="54">
        <f>SUM(D140)</f>
        <v>112500</v>
      </c>
      <c r="E141" s="54">
        <f t="shared" si="32"/>
        <v>0</v>
      </c>
      <c r="F141" s="54">
        <f t="shared" si="32"/>
        <v>0</v>
      </c>
    </row>
    <row r="142" spans="1:6" s="3" customFormat="1" ht="54.6" customHeight="1" x14ac:dyDescent="0.25">
      <c r="A142" s="18" t="s">
        <v>109</v>
      </c>
      <c r="B142" s="19" t="s">
        <v>88</v>
      </c>
      <c r="C142" s="89">
        <v>0</v>
      </c>
      <c r="D142" s="63">
        <f>SUM(D143+D164)</f>
        <v>3267939</v>
      </c>
      <c r="E142" s="63">
        <f t="shared" ref="E142:F142" si="33">SUM(E143+E164)</f>
        <v>211264</v>
      </c>
      <c r="F142" s="63">
        <f t="shared" si="33"/>
        <v>0</v>
      </c>
    </row>
    <row r="143" spans="1:6" s="3" customFormat="1" ht="18.600000000000001" customHeight="1" x14ac:dyDescent="0.25">
      <c r="A143" s="59" t="s">
        <v>89</v>
      </c>
      <c r="B143" s="60" t="s">
        <v>90</v>
      </c>
      <c r="C143" s="94">
        <v>0</v>
      </c>
      <c r="D143" s="61">
        <f>SUM(D148+D154+D157+D160+D163)</f>
        <v>490190</v>
      </c>
      <c r="E143" s="61">
        <f>SUM(E148+E154+E157+E160+E163)</f>
        <v>31689</v>
      </c>
      <c r="F143" s="61">
        <f>SUM(F148+F154+F157+F160+F163)</f>
        <v>0</v>
      </c>
    </row>
    <row r="144" spans="1:6" ht="19.149999999999999" customHeight="1" x14ac:dyDescent="0.25">
      <c r="A144" s="2">
        <v>3111</v>
      </c>
      <c r="B144" s="4" t="s">
        <v>91</v>
      </c>
      <c r="C144" s="82">
        <v>0</v>
      </c>
      <c r="D144" s="46">
        <v>74531</v>
      </c>
      <c r="E144" s="46">
        <v>18633</v>
      </c>
      <c r="F144" s="46">
        <v>0</v>
      </c>
    </row>
    <row r="145" spans="1:6" s="3" customFormat="1" ht="16.149999999999999" customHeight="1" x14ac:dyDescent="0.25">
      <c r="A145" s="13">
        <v>311</v>
      </c>
      <c r="B145" s="6" t="s">
        <v>8</v>
      </c>
      <c r="C145" s="84">
        <v>0</v>
      </c>
      <c r="D145" s="54">
        <f>SUM(D144)</f>
        <v>74531</v>
      </c>
      <c r="E145" s="54">
        <f>SUM(E144)</f>
        <v>18633</v>
      </c>
      <c r="F145" s="54">
        <f>SUM(F144)</f>
        <v>0</v>
      </c>
    </row>
    <row r="146" spans="1:6" ht="16.899999999999999" customHeight="1" x14ac:dyDescent="0.25">
      <c r="A146" s="2">
        <v>3132</v>
      </c>
      <c r="B146" s="4" t="s">
        <v>81</v>
      </c>
      <c r="C146" s="82">
        <v>0</v>
      </c>
      <c r="D146" s="46">
        <v>14729</v>
      </c>
      <c r="E146" s="46">
        <v>3682</v>
      </c>
      <c r="F146" s="46">
        <v>0</v>
      </c>
    </row>
    <row r="147" spans="1:6" s="3" customFormat="1" ht="18.600000000000001" customHeight="1" x14ac:dyDescent="0.25">
      <c r="A147" s="13">
        <v>313</v>
      </c>
      <c r="B147" s="6" t="s">
        <v>82</v>
      </c>
      <c r="C147" s="84">
        <v>0</v>
      </c>
      <c r="D147" s="54">
        <f>SUM(D146)</f>
        <v>14729</v>
      </c>
      <c r="E147" s="54">
        <f>SUM(E146)</f>
        <v>3682</v>
      </c>
      <c r="F147" s="54">
        <f>SUM(F146)</f>
        <v>0</v>
      </c>
    </row>
    <row r="148" spans="1:6" s="3" customFormat="1" ht="17.45" customHeight="1" x14ac:dyDescent="0.25">
      <c r="A148" s="13">
        <v>31</v>
      </c>
      <c r="B148" s="6" t="s">
        <v>12</v>
      </c>
      <c r="C148" s="84">
        <v>0</v>
      </c>
      <c r="D148" s="54">
        <f>SUM(D145+D147)</f>
        <v>89260</v>
      </c>
      <c r="E148" s="54">
        <f>SUM(E145+E147)</f>
        <v>22315</v>
      </c>
      <c r="F148" s="54">
        <f>SUM(F145+F147)</f>
        <v>0</v>
      </c>
    </row>
    <row r="149" spans="1:6" ht="18" customHeight="1" x14ac:dyDescent="0.25">
      <c r="A149" s="2">
        <v>3213</v>
      </c>
      <c r="B149" s="4" t="s">
        <v>92</v>
      </c>
      <c r="C149" s="82">
        <v>0</v>
      </c>
      <c r="D149" s="46">
        <v>175930</v>
      </c>
      <c r="E149" s="46">
        <v>0</v>
      </c>
      <c r="F149" s="46">
        <v>0</v>
      </c>
    </row>
    <row r="150" spans="1:6" s="3" customFormat="1" ht="18" customHeight="1" x14ac:dyDescent="0.25">
      <c r="A150" s="13">
        <v>321</v>
      </c>
      <c r="B150" s="6" t="s">
        <v>93</v>
      </c>
      <c r="C150" s="84">
        <v>0</v>
      </c>
      <c r="D150" s="54">
        <f>SUM(D149)</f>
        <v>175930</v>
      </c>
      <c r="E150" s="54">
        <f t="shared" ref="E150:F150" si="34">SUM(E149)</f>
        <v>0</v>
      </c>
      <c r="F150" s="54">
        <f t="shared" si="34"/>
        <v>0</v>
      </c>
    </row>
    <row r="151" spans="1:6" ht="16.899999999999999" customHeight="1" x14ac:dyDescent="0.25">
      <c r="A151" s="2">
        <v>3233</v>
      </c>
      <c r="B151" s="4" t="s">
        <v>53</v>
      </c>
      <c r="C151" s="82">
        <v>0</v>
      </c>
      <c r="D151" s="46">
        <v>18750</v>
      </c>
      <c r="E151" s="46">
        <v>4687</v>
      </c>
      <c r="F151" s="46">
        <v>0</v>
      </c>
    </row>
    <row r="152" spans="1:6" ht="16.899999999999999" customHeight="1" x14ac:dyDescent="0.25">
      <c r="A152" s="2">
        <v>3237</v>
      </c>
      <c r="B152" s="4" t="s">
        <v>78</v>
      </c>
      <c r="C152" s="82">
        <v>0</v>
      </c>
      <c r="D152" s="46">
        <v>18750</v>
      </c>
      <c r="E152" s="46">
        <v>4687</v>
      </c>
      <c r="F152" s="46">
        <v>0</v>
      </c>
    </row>
    <row r="153" spans="1:6" s="3" customFormat="1" ht="18.600000000000001" customHeight="1" x14ac:dyDescent="0.25">
      <c r="A153" s="13">
        <v>323</v>
      </c>
      <c r="B153" s="6" t="s">
        <v>18</v>
      </c>
      <c r="C153" s="84">
        <v>0</v>
      </c>
      <c r="D153" s="54">
        <f>SUM(D151:D152)</f>
        <v>37500</v>
      </c>
      <c r="E153" s="54">
        <f>SUM(E151:E152)</f>
        <v>9374</v>
      </c>
      <c r="F153" s="54">
        <f>SUM(F151:F152)</f>
        <v>0</v>
      </c>
    </row>
    <row r="154" spans="1:6" s="3" customFormat="1" ht="15" x14ac:dyDescent="0.25">
      <c r="A154" s="13">
        <v>32</v>
      </c>
      <c r="B154" s="6" t="s">
        <v>22</v>
      </c>
      <c r="C154" s="84">
        <v>0</v>
      </c>
      <c r="D154" s="54">
        <f>SUM(D150+D153)</f>
        <v>213430</v>
      </c>
      <c r="E154" s="54">
        <f>SUM(E150+E153)</f>
        <v>9374</v>
      </c>
      <c r="F154" s="54">
        <f>SUM(F150+F153)</f>
        <v>0</v>
      </c>
    </row>
    <row r="155" spans="1:6" ht="16.899999999999999" customHeight="1" x14ac:dyDescent="0.25">
      <c r="A155" s="2">
        <v>4123</v>
      </c>
      <c r="B155" s="4" t="s">
        <v>94</v>
      </c>
      <c r="C155" s="82">
        <v>0</v>
      </c>
      <c r="D155" s="46">
        <v>60000</v>
      </c>
      <c r="E155" s="46">
        <v>0</v>
      </c>
      <c r="F155" s="46">
        <v>0</v>
      </c>
    </row>
    <row r="156" spans="1:6" s="3" customFormat="1" ht="17.45" customHeight="1" x14ac:dyDescent="0.25">
      <c r="A156" s="13">
        <v>412</v>
      </c>
      <c r="B156" s="6" t="s">
        <v>36</v>
      </c>
      <c r="C156" s="84">
        <v>0</v>
      </c>
      <c r="D156" s="54">
        <f>SUM(D155)</f>
        <v>60000</v>
      </c>
      <c r="E156" s="54">
        <f t="shared" ref="E156:F157" si="35">SUM(E155)</f>
        <v>0</v>
      </c>
      <c r="F156" s="54">
        <f t="shared" si="35"/>
        <v>0</v>
      </c>
    </row>
    <row r="157" spans="1:6" s="3" customFormat="1" ht="30" x14ac:dyDescent="0.25">
      <c r="A157" s="13">
        <v>41</v>
      </c>
      <c r="B157" s="6" t="s">
        <v>95</v>
      </c>
      <c r="C157" s="84">
        <v>0</v>
      </c>
      <c r="D157" s="54">
        <f>SUM(D156)</f>
        <v>60000</v>
      </c>
      <c r="E157" s="54">
        <f t="shared" si="35"/>
        <v>0</v>
      </c>
      <c r="F157" s="54">
        <f t="shared" si="35"/>
        <v>0</v>
      </c>
    </row>
    <row r="158" spans="1:6" ht="16.149999999999999" customHeight="1" x14ac:dyDescent="0.25">
      <c r="A158" s="2">
        <v>4221</v>
      </c>
      <c r="B158" s="4" t="s">
        <v>62</v>
      </c>
      <c r="C158" s="82">
        <v>0</v>
      </c>
      <c r="D158" s="46">
        <v>28125</v>
      </c>
      <c r="E158" s="46">
        <v>0</v>
      </c>
      <c r="F158" s="46">
        <v>0</v>
      </c>
    </row>
    <row r="159" spans="1:6" s="3" customFormat="1" ht="18" customHeight="1" x14ac:dyDescent="0.25">
      <c r="A159" s="13">
        <v>422</v>
      </c>
      <c r="B159" s="6" t="s">
        <v>27</v>
      </c>
      <c r="C159" s="84">
        <v>0</v>
      </c>
      <c r="D159" s="54">
        <f>SUM(D158)</f>
        <v>28125</v>
      </c>
      <c r="E159" s="54">
        <f t="shared" ref="E159:F160" si="36">SUM(E158)</f>
        <v>0</v>
      </c>
      <c r="F159" s="54">
        <f t="shared" si="36"/>
        <v>0</v>
      </c>
    </row>
    <row r="160" spans="1:6" s="3" customFormat="1" ht="30" x14ac:dyDescent="0.25">
      <c r="A160" s="13">
        <v>42</v>
      </c>
      <c r="B160" s="6" t="s">
        <v>28</v>
      </c>
      <c r="C160" s="84">
        <v>0</v>
      </c>
      <c r="D160" s="54">
        <f>SUM(D159)</f>
        <v>28125</v>
      </c>
      <c r="E160" s="54">
        <f t="shared" si="36"/>
        <v>0</v>
      </c>
      <c r="F160" s="54">
        <f t="shared" si="36"/>
        <v>0</v>
      </c>
    </row>
    <row r="161" spans="1:6" ht="20.45" customHeight="1" x14ac:dyDescent="0.25">
      <c r="A161" s="2">
        <v>4521</v>
      </c>
      <c r="B161" s="4" t="s">
        <v>96</v>
      </c>
      <c r="C161" s="82">
        <v>0</v>
      </c>
      <c r="D161" s="46">
        <v>99375</v>
      </c>
      <c r="E161" s="46">
        <v>0</v>
      </c>
      <c r="F161" s="46">
        <v>0</v>
      </c>
    </row>
    <row r="162" spans="1:6" s="3" customFormat="1" ht="16.899999999999999" customHeight="1" x14ac:dyDescent="0.25">
      <c r="A162" s="13">
        <v>452</v>
      </c>
      <c r="B162" s="6" t="s">
        <v>96</v>
      </c>
      <c r="C162" s="84">
        <v>0</v>
      </c>
      <c r="D162" s="54">
        <f>SUM(D161)</f>
        <v>99375</v>
      </c>
      <c r="E162" s="54">
        <f t="shared" ref="E162:F163" si="37">SUM(E161)</f>
        <v>0</v>
      </c>
      <c r="F162" s="54">
        <f t="shared" si="37"/>
        <v>0</v>
      </c>
    </row>
    <row r="163" spans="1:6" s="3" customFormat="1" ht="30" x14ac:dyDescent="0.25">
      <c r="A163" s="13">
        <v>45</v>
      </c>
      <c r="B163" s="6" t="s">
        <v>97</v>
      </c>
      <c r="C163" s="84">
        <v>0</v>
      </c>
      <c r="D163" s="54">
        <f>SUM(D162)</f>
        <v>99375</v>
      </c>
      <c r="E163" s="54">
        <f t="shared" si="37"/>
        <v>0</v>
      </c>
      <c r="F163" s="54">
        <f t="shared" si="37"/>
        <v>0</v>
      </c>
    </row>
    <row r="164" spans="1:6" s="3" customFormat="1" ht="20.45" customHeight="1" x14ac:dyDescent="0.25">
      <c r="A164" s="36" t="s">
        <v>98</v>
      </c>
      <c r="B164" s="35" t="s">
        <v>99</v>
      </c>
      <c r="C164" s="95">
        <v>0</v>
      </c>
      <c r="D164" s="62">
        <f>SUM(D169+D175+D178+D181+D184)</f>
        <v>2777749</v>
      </c>
      <c r="E164" s="62">
        <f>SUM(E169+E175+E178+E181+E184)</f>
        <v>179575</v>
      </c>
      <c r="F164" s="62">
        <f>SUM(F169+F175+F178+F181+F184)</f>
        <v>0</v>
      </c>
    </row>
    <row r="165" spans="1:6" ht="18.600000000000001" customHeight="1" x14ac:dyDescent="0.25">
      <c r="A165" s="2">
        <v>3111</v>
      </c>
      <c r="B165" s="4" t="s">
        <v>91</v>
      </c>
      <c r="C165" s="82">
        <v>0</v>
      </c>
      <c r="D165" s="46">
        <v>422341</v>
      </c>
      <c r="E165" s="46">
        <v>105585</v>
      </c>
      <c r="F165" s="46">
        <v>0</v>
      </c>
    </row>
    <row r="166" spans="1:6" s="3" customFormat="1" ht="16.899999999999999" customHeight="1" x14ac:dyDescent="0.25">
      <c r="A166" s="13">
        <v>311</v>
      </c>
      <c r="B166" s="6" t="s">
        <v>8</v>
      </c>
      <c r="C166" s="84">
        <v>0</v>
      </c>
      <c r="D166" s="54">
        <f>SUM(D165)</f>
        <v>422341</v>
      </c>
      <c r="E166" s="54">
        <f>SUM(E165)</f>
        <v>105585</v>
      </c>
      <c r="F166" s="54">
        <f>SUM(F165)</f>
        <v>0</v>
      </c>
    </row>
    <row r="167" spans="1:6" ht="17.45" customHeight="1" x14ac:dyDescent="0.25">
      <c r="A167" s="2">
        <v>3132</v>
      </c>
      <c r="B167" s="4" t="s">
        <v>81</v>
      </c>
      <c r="C167" s="82">
        <v>0</v>
      </c>
      <c r="D167" s="46">
        <v>83459</v>
      </c>
      <c r="E167" s="46">
        <v>20864</v>
      </c>
      <c r="F167" s="46">
        <v>0</v>
      </c>
    </row>
    <row r="168" spans="1:6" s="3" customFormat="1" ht="18.75" customHeight="1" x14ac:dyDescent="0.25">
      <c r="A168" s="13">
        <v>313</v>
      </c>
      <c r="B168" s="6" t="s">
        <v>82</v>
      </c>
      <c r="C168" s="84">
        <v>0</v>
      </c>
      <c r="D168" s="54">
        <f>SUM(D167)</f>
        <v>83459</v>
      </c>
      <c r="E168" s="54">
        <f>SUM(E167)</f>
        <v>20864</v>
      </c>
      <c r="F168" s="54">
        <f>SUM(F167)</f>
        <v>0</v>
      </c>
    </row>
    <row r="169" spans="1:6" s="3" customFormat="1" ht="19.5" customHeight="1" x14ac:dyDescent="0.25">
      <c r="A169" s="13">
        <v>31</v>
      </c>
      <c r="B169" s="6" t="s">
        <v>12</v>
      </c>
      <c r="C169" s="84">
        <v>0</v>
      </c>
      <c r="D169" s="54">
        <f>SUM(D166+D168)</f>
        <v>505800</v>
      </c>
      <c r="E169" s="54">
        <f>SUM(E166+E168)</f>
        <v>126449</v>
      </c>
      <c r="F169" s="54">
        <f>SUM(F166+F168)</f>
        <v>0</v>
      </c>
    </row>
    <row r="170" spans="1:6" ht="17.45" customHeight="1" x14ac:dyDescent="0.25">
      <c r="A170" s="2">
        <v>3213</v>
      </c>
      <c r="B170" s="4" t="s">
        <v>92</v>
      </c>
      <c r="C170" s="82">
        <v>0</v>
      </c>
      <c r="D170" s="46">
        <v>996949</v>
      </c>
      <c r="E170" s="46">
        <v>0</v>
      </c>
      <c r="F170" s="46">
        <v>0</v>
      </c>
    </row>
    <row r="171" spans="1:6" ht="16.149999999999999" customHeight="1" x14ac:dyDescent="0.25">
      <c r="A171" s="13">
        <v>321</v>
      </c>
      <c r="B171" s="6" t="s">
        <v>93</v>
      </c>
      <c r="C171" s="84">
        <v>0</v>
      </c>
      <c r="D171" s="54">
        <f>SUM(D170)</f>
        <v>996949</v>
      </c>
      <c r="E171" s="54">
        <f>SUM(E170)</f>
        <v>0</v>
      </c>
      <c r="F171" s="54">
        <f>SUM(F170)</f>
        <v>0</v>
      </c>
    </row>
    <row r="172" spans="1:6" ht="16.899999999999999" customHeight="1" x14ac:dyDescent="0.25">
      <c r="A172" s="2">
        <v>3233</v>
      </c>
      <c r="B172" s="4" t="s">
        <v>53</v>
      </c>
      <c r="C172" s="82">
        <v>0</v>
      </c>
      <c r="D172" s="46">
        <v>106250</v>
      </c>
      <c r="E172" s="46">
        <v>26563</v>
      </c>
      <c r="F172" s="46">
        <v>0</v>
      </c>
    </row>
    <row r="173" spans="1:6" ht="19.899999999999999" customHeight="1" x14ac:dyDescent="0.25">
      <c r="A173" s="2">
        <v>3237</v>
      </c>
      <c r="B173" s="4" t="s">
        <v>78</v>
      </c>
      <c r="C173" s="82">
        <v>0</v>
      </c>
      <c r="D173" s="46">
        <v>106250</v>
      </c>
      <c r="E173" s="46">
        <v>26563</v>
      </c>
      <c r="F173" s="46">
        <v>0</v>
      </c>
    </row>
    <row r="174" spans="1:6" ht="17.45" customHeight="1" x14ac:dyDescent="0.25">
      <c r="A174" s="13">
        <v>323</v>
      </c>
      <c r="B174" s="6" t="s">
        <v>18</v>
      </c>
      <c r="C174" s="84">
        <v>0</v>
      </c>
      <c r="D174" s="54">
        <f>SUM(D172:D173)</f>
        <v>212500</v>
      </c>
      <c r="E174" s="54">
        <f>SUM(E172:E173)</f>
        <v>53126</v>
      </c>
      <c r="F174" s="54">
        <f>SUM(F172:F173)</f>
        <v>0</v>
      </c>
    </row>
    <row r="175" spans="1:6" ht="16.899999999999999" customHeight="1" x14ac:dyDescent="0.25">
      <c r="A175" s="13">
        <v>32</v>
      </c>
      <c r="B175" s="6" t="s">
        <v>22</v>
      </c>
      <c r="C175" s="84">
        <v>0</v>
      </c>
      <c r="D175" s="54">
        <f>SUM(D171+D174)</f>
        <v>1209449</v>
      </c>
      <c r="E175" s="54">
        <f>SUM(E171+E174)</f>
        <v>53126</v>
      </c>
      <c r="F175" s="54">
        <f>SUM(F171+F174)</f>
        <v>0</v>
      </c>
    </row>
    <row r="176" spans="1:6" ht="17.45" customHeight="1" x14ac:dyDescent="0.25">
      <c r="A176" s="2">
        <v>4123</v>
      </c>
      <c r="B176" s="4" t="s">
        <v>94</v>
      </c>
      <c r="C176" s="82">
        <v>0</v>
      </c>
      <c r="D176" s="46">
        <v>340000</v>
      </c>
      <c r="E176" s="46">
        <v>0</v>
      </c>
      <c r="F176" s="46">
        <v>0</v>
      </c>
    </row>
    <row r="177" spans="1:6" ht="19.899999999999999" customHeight="1" x14ac:dyDescent="0.25">
      <c r="A177" s="13">
        <v>412</v>
      </c>
      <c r="B177" s="6" t="s">
        <v>36</v>
      </c>
      <c r="C177" s="84">
        <v>0</v>
      </c>
      <c r="D177" s="54">
        <f>SUM(D176)</f>
        <v>340000</v>
      </c>
      <c r="E177" s="54">
        <f t="shared" ref="E177:F177" si="38">SUM(E176)</f>
        <v>0</v>
      </c>
      <c r="F177" s="54">
        <f t="shared" si="38"/>
        <v>0</v>
      </c>
    </row>
    <row r="178" spans="1:6" ht="30" x14ac:dyDescent="0.25">
      <c r="A178" s="13">
        <v>41</v>
      </c>
      <c r="B178" s="6" t="s">
        <v>95</v>
      </c>
      <c r="C178" s="84">
        <v>0</v>
      </c>
      <c r="D178" s="54">
        <f>SUM(D177)</f>
        <v>340000</v>
      </c>
      <c r="E178" s="54">
        <f t="shared" ref="E178:F178" si="39">SUM(E177)</f>
        <v>0</v>
      </c>
      <c r="F178" s="54">
        <f t="shared" si="39"/>
        <v>0</v>
      </c>
    </row>
    <row r="179" spans="1:6" ht="18.600000000000001" customHeight="1" x14ac:dyDescent="0.25">
      <c r="A179" s="2">
        <v>4221</v>
      </c>
      <c r="B179" s="4" t="s">
        <v>62</v>
      </c>
      <c r="C179" s="82">
        <v>0</v>
      </c>
      <c r="D179" s="46">
        <v>159375</v>
      </c>
      <c r="E179" s="46">
        <v>0</v>
      </c>
      <c r="F179" s="46">
        <v>0</v>
      </c>
    </row>
    <row r="180" spans="1:6" ht="17.45" customHeight="1" x14ac:dyDescent="0.25">
      <c r="A180" s="13">
        <v>422</v>
      </c>
      <c r="B180" s="6" t="s">
        <v>27</v>
      </c>
      <c r="C180" s="84">
        <v>0</v>
      </c>
      <c r="D180" s="54">
        <f>SUM(D179)</f>
        <v>159375</v>
      </c>
      <c r="E180" s="54">
        <f t="shared" ref="E180:F180" si="40">SUM(E179)</f>
        <v>0</v>
      </c>
      <c r="F180" s="54">
        <f t="shared" si="40"/>
        <v>0</v>
      </c>
    </row>
    <row r="181" spans="1:6" ht="30" x14ac:dyDescent="0.25">
      <c r="A181" s="13">
        <v>42</v>
      </c>
      <c r="B181" s="6" t="s">
        <v>28</v>
      </c>
      <c r="C181" s="84">
        <v>0</v>
      </c>
      <c r="D181" s="54">
        <f>SUM(D180)</f>
        <v>159375</v>
      </c>
      <c r="E181" s="54">
        <f t="shared" ref="E181:F181" si="41">SUM(E180)</f>
        <v>0</v>
      </c>
      <c r="F181" s="54">
        <f t="shared" si="41"/>
        <v>0</v>
      </c>
    </row>
    <row r="182" spans="1:6" ht="21" customHeight="1" x14ac:dyDescent="0.25">
      <c r="A182" s="2">
        <v>4521</v>
      </c>
      <c r="B182" s="4" t="s">
        <v>96</v>
      </c>
      <c r="C182" s="82">
        <v>0</v>
      </c>
      <c r="D182" s="46">
        <v>563125</v>
      </c>
      <c r="E182" s="46">
        <v>0</v>
      </c>
      <c r="F182" s="46">
        <v>0</v>
      </c>
    </row>
    <row r="183" spans="1:6" ht="18.600000000000001" customHeight="1" x14ac:dyDescent="0.25">
      <c r="A183" s="13">
        <v>452</v>
      </c>
      <c r="B183" s="6" t="s">
        <v>96</v>
      </c>
      <c r="C183" s="84">
        <v>0</v>
      </c>
      <c r="D183" s="54">
        <f>SUM(D182)</f>
        <v>563125</v>
      </c>
      <c r="E183" s="54">
        <f t="shared" ref="E183:F184" si="42">SUM(E182)</f>
        <v>0</v>
      </c>
      <c r="F183" s="54">
        <f t="shared" si="42"/>
        <v>0</v>
      </c>
    </row>
    <row r="184" spans="1:6" ht="30" x14ac:dyDescent="0.25">
      <c r="A184" s="13">
        <v>45</v>
      </c>
      <c r="B184" s="6" t="s">
        <v>97</v>
      </c>
      <c r="C184" s="84">
        <v>0</v>
      </c>
      <c r="D184" s="54">
        <f>SUM(D183)</f>
        <v>563125</v>
      </c>
      <c r="E184" s="54">
        <f t="shared" si="42"/>
        <v>0</v>
      </c>
      <c r="F184" s="54">
        <f t="shared" si="42"/>
        <v>0</v>
      </c>
    </row>
    <row r="185" spans="1:6" ht="30" x14ac:dyDescent="0.25">
      <c r="A185" s="34" t="s">
        <v>33</v>
      </c>
      <c r="B185" s="16" t="s">
        <v>43</v>
      </c>
      <c r="C185" s="92">
        <v>0</v>
      </c>
      <c r="D185" s="55">
        <f>SUM(D67+D71+D92)</f>
        <v>195306</v>
      </c>
      <c r="E185" s="55">
        <v>0</v>
      </c>
      <c r="F185" s="56">
        <v>0</v>
      </c>
    </row>
    <row r="186" spans="1:6" ht="30" x14ac:dyDescent="0.25">
      <c r="A186" s="34" t="s">
        <v>33</v>
      </c>
      <c r="B186" s="16" t="s">
        <v>44</v>
      </c>
      <c r="C186" s="92">
        <v>195306</v>
      </c>
      <c r="D186" s="55">
        <v>0</v>
      </c>
      <c r="E186" s="55">
        <v>0</v>
      </c>
      <c r="F186" s="56">
        <v>0</v>
      </c>
    </row>
    <row r="187" spans="1:6" ht="15" x14ac:dyDescent="0.25">
      <c r="A187" s="30"/>
      <c r="B187" s="14" t="s">
        <v>73</v>
      </c>
      <c r="C187" s="96">
        <f>SUM(C12+C78+C95)</f>
        <v>76730466</v>
      </c>
      <c r="D187" s="57">
        <f>SUM(D12+D78+D95)</f>
        <v>76749885</v>
      </c>
      <c r="E187" s="57">
        <f>SUM(E12+E78+E95)</f>
        <v>74757383</v>
      </c>
      <c r="F187" s="57">
        <f>SUM(F12+F78+F95)</f>
        <v>76765424</v>
      </c>
    </row>
    <row r="188" spans="1:6" ht="15" x14ac:dyDescent="0.25">
      <c r="A188" s="59"/>
      <c r="B188" s="60" t="s">
        <v>100</v>
      </c>
      <c r="C188" s="94">
        <v>0</v>
      </c>
      <c r="D188" s="65">
        <f>SUM(D143)</f>
        <v>490190</v>
      </c>
      <c r="E188" s="65">
        <f>SUM(E143)</f>
        <v>31689</v>
      </c>
      <c r="F188" s="65">
        <f>SUM(F143)</f>
        <v>0</v>
      </c>
    </row>
    <row r="189" spans="1:6" ht="15" x14ac:dyDescent="0.25">
      <c r="A189" s="34"/>
      <c r="B189" s="16" t="s">
        <v>74</v>
      </c>
      <c r="C189" s="92">
        <f>SUM(C65+C90+C112)</f>
        <v>4980455</v>
      </c>
      <c r="D189" s="56">
        <f>SUM(D65+D90+D113)</f>
        <v>6729894</v>
      </c>
      <c r="E189" s="56">
        <f>SUM(E65+E90)</f>
        <v>40000</v>
      </c>
      <c r="F189" s="56">
        <f>SUM(F65+F90)</f>
        <v>40000</v>
      </c>
    </row>
    <row r="190" spans="1:6" ht="15" x14ac:dyDescent="0.25">
      <c r="A190" s="36"/>
      <c r="B190" s="35" t="s">
        <v>101</v>
      </c>
      <c r="C190" s="95">
        <v>0</v>
      </c>
      <c r="D190" s="49">
        <f>SUM(D164)</f>
        <v>2777749</v>
      </c>
      <c r="E190" s="49">
        <f>SUM(E164)</f>
        <v>179575</v>
      </c>
      <c r="F190" s="49">
        <f>SUM(F164)</f>
        <v>0</v>
      </c>
    </row>
    <row r="191" spans="1:6" s="3" customFormat="1" ht="15" x14ac:dyDescent="0.25">
      <c r="A191" s="70"/>
      <c r="B191" s="68" t="s">
        <v>107</v>
      </c>
      <c r="C191" s="88">
        <f>SUM(C73)</f>
        <v>9750000</v>
      </c>
      <c r="D191" s="69">
        <f>SUM(D73)</f>
        <v>10204953</v>
      </c>
      <c r="E191" s="69">
        <f t="shared" ref="E191:F191" si="43">SUM(E73)</f>
        <v>0</v>
      </c>
      <c r="F191" s="69">
        <f t="shared" si="43"/>
        <v>0</v>
      </c>
    </row>
    <row r="192" spans="1:6" ht="15" x14ac:dyDescent="0.2">
      <c r="A192" s="107"/>
      <c r="B192" s="108"/>
      <c r="C192" s="74"/>
      <c r="F192" s="29"/>
    </row>
    <row r="193" spans="1:6" ht="15" x14ac:dyDescent="0.25">
      <c r="A193" s="107"/>
      <c r="B193" s="108"/>
      <c r="C193" s="74"/>
      <c r="D193" s="105"/>
      <c r="E193" s="106"/>
      <c r="F193" s="28"/>
    </row>
    <row r="194" spans="1:6" ht="15" x14ac:dyDescent="0.2">
      <c r="F194" s="28"/>
    </row>
    <row r="195" spans="1:6" ht="15" x14ac:dyDescent="0.2">
      <c r="A195" s="109"/>
      <c r="B195" s="110"/>
      <c r="C195" s="72"/>
    </row>
    <row r="196" spans="1:6" ht="15" x14ac:dyDescent="0.25">
      <c r="D196" s="105"/>
      <c r="E196" s="106"/>
    </row>
  </sheetData>
  <mergeCells count="11">
    <mergeCell ref="D196:E196"/>
    <mergeCell ref="A10:B10"/>
    <mergeCell ref="A192:B192"/>
    <mergeCell ref="A193:B193"/>
    <mergeCell ref="A195:B195"/>
    <mergeCell ref="D193:E193"/>
    <mergeCell ref="A2:B2"/>
    <mergeCell ref="A3:B3"/>
    <mergeCell ref="A7:B7"/>
    <mergeCell ref="A8:B8"/>
    <mergeCell ref="A9:B9"/>
  </mergeCells>
  <pageMargins left="0.19685039370078741" right="0.19685039370078741" top="0.19685039370078741" bottom="0.19685039370078741" header="0.31496062992125984" footer="0.31496062992125984"/>
  <pageSetup paperSize="9" scale="77" fitToHeight="0" orientation="portrait" cellComments="asDisplayed" r:id="rId1"/>
  <rowBreaks count="3" manualBreakCount="3">
    <brk id="49" max="16383" man="1"/>
    <brk id="93" max="16383" man="1"/>
    <brk id="14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List1!Ispis_naslova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Lana Korazija</dc:creator>
  <cp:lastModifiedBy>biserka coh mikulec</cp:lastModifiedBy>
  <cp:lastPrinted>2022-06-06T07:33:28Z</cp:lastPrinted>
  <dcterms:created xsi:type="dcterms:W3CDTF">2016-11-30T09:04:07Z</dcterms:created>
  <dcterms:modified xsi:type="dcterms:W3CDTF">2022-06-06T08:05:43Z</dcterms:modified>
</cp:coreProperties>
</file>